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URONNE\Desktop\"/>
    </mc:Choice>
  </mc:AlternateContent>
  <workbookProtection workbookPassword="ABAF" lockStructure="1"/>
  <bookViews>
    <workbookView xWindow="120" yWindow="120" windowWidth="19440" windowHeight="10008" activeTab="1"/>
  </bookViews>
  <sheets>
    <sheet name="Comment utiliser ce fichier" sheetId="10" r:id="rId1"/>
    <sheet name="Recherche" sheetId="8" r:id="rId2"/>
    <sheet name="Liste branches" sheetId="3" state="hidden" r:id="rId3"/>
    <sheet name="Base poids" sheetId="4" state="hidden" r:id="rId4"/>
    <sheet name="Adresses" sheetId="9" state="hidden" r:id="rId5"/>
  </sheets>
  <definedNames>
    <definedName name="_xlnm._FilterDatabase" localSheetId="3" hidden="1">'Base poids'!$A$1:$C$410</definedName>
    <definedName name="branches">Adresses!$A$1:$H$200</definedName>
    <definedName name="Liste">'Liste branches'!$A$2:$A$413</definedName>
    <definedName name="listo">'Liste branches'!$A$2:$B$413</definedName>
    <definedName name="listou">'Liste branches'!$A$2:$E$413</definedName>
    <definedName name="POIDS">'Base poids'!$A$1:$E$1720</definedName>
    <definedName name="Ref">'Liste branches'!$A$1:$E$413</definedName>
  </definedNames>
  <calcPr calcId="152511"/>
</workbook>
</file>

<file path=xl/calcChain.xml><?xml version="1.0" encoding="utf-8"?>
<calcChain xmlns="http://schemas.openxmlformats.org/spreadsheetml/2006/main">
  <c r="D1710" i="4" l="1"/>
  <c r="E1710" i="4" s="1"/>
  <c r="D1709" i="4"/>
  <c r="E1709" i="4" s="1"/>
  <c r="D1708" i="4"/>
  <c r="E1708" i="4" s="1"/>
  <c r="D1707" i="4"/>
  <c r="E1707" i="4" s="1"/>
  <c r="D1706" i="4"/>
  <c r="E1706" i="4" s="1"/>
  <c r="D1705" i="4"/>
  <c r="E1705" i="4" s="1"/>
  <c r="D1704" i="4"/>
  <c r="E1704" i="4" s="1"/>
  <c r="D1703" i="4"/>
  <c r="E1703" i="4" s="1"/>
  <c r="D1702" i="4"/>
  <c r="E1702" i="4" s="1"/>
  <c r="D1701" i="4"/>
  <c r="E1701" i="4" s="1"/>
  <c r="D1700" i="4"/>
  <c r="E1700" i="4" s="1"/>
  <c r="D1699" i="4"/>
  <c r="E1699" i="4" s="1"/>
  <c r="D1698" i="4"/>
  <c r="E1698" i="4" s="1"/>
  <c r="D1697" i="4"/>
  <c r="E1697" i="4" s="1"/>
  <c r="D1696" i="4"/>
  <c r="E1696" i="4" s="1"/>
  <c r="D1695" i="4"/>
  <c r="E1695" i="4" s="1"/>
  <c r="D1694" i="4"/>
  <c r="E1694" i="4" s="1"/>
  <c r="D1693" i="4"/>
  <c r="E1693" i="4" s="1"/>
  <c r="D1692" i="4"/>
  <c r="E1692" i="4" s="1"/>
  <c r="D1691" i="4"/>
  <c r="E1691" i="4" s="1"/>
  <c r="D1690" i="4"/>
  <c r="E1690" i="4" s="1"/>
  <c r="D1689" i="4"/>
  <c r="E1689" i="4" s="1"/>
  <c r="D1688" i="4"/>
  <c r="E1688" i="4" s="1"/>
  <c r="D1687" i="4"/>
  <c r="E1687" i="4" s="1"/>
  <c r="D1686" i="4"/>
  <c r="E1686" i="4" s="1"/>
  <c r="D1685" i="4"/>
  <c r="E1685" i="4" s="1"/>
  <c r="D1684" i="4"/>
  <c r="E1684" i="4" s="1"/>
  <c r="D1683" i="4"/>
  <c r="E1683" i="4" s="1"/>
  <c r="D1682" i="4"/>
  <c r="E1682" i="4" s="1"/>
  <c r="D1681" i="4"/>
  <c r="E1681" i="4" s="1"/>
  <c r="D1680" i="4"/>
  <c r="E1680" i="4" s="1"/>
  <c r="D1679" i="4"/>
  <c r="E1679" i="4" s="1"/>
  <c r="D1678" i="4"/>
  <c r="E1678" i="4" s="1"/>
  <c r="D1677" i="4"/>
  <c r="E1677" i="4" s="1"/>
  <c r="D1676" i="4"/>
  <c r="E1676" i="4" s="1"/>
  <c r="D1675" i="4"/>
  <c r="E1675" i="4" s="1"/>
  <c r="D1674" i="4"/>
  <c r="E1674" i="4" s="1"/>
  <c r="D1673" i="4"/>
  <c r="E1673" i="4" s="1"/>
  <c r="D1672" i="4"/>
  <c r="E1672" i="4" s="1"/>
  <c r="D1671" i="4"/>
  <c r="E1671" i="4" s="1"/>
  <c r="D1670" i="4"/>
  <c r="E1670" i="4" s="1"/>
  <c r="D1669" i="4"/>
  <c r="E1669" i="4" s="1"/>
  <c r="D1668" i="4"/>
  <c r="E1668" i="4" s="1"/>
  <c r="D1667" i="4"/>
  <c r="E1667" i="4" s="1"/>
  <c r="D1666" i="4"/>
  <c r="E1666" i="4" s="1"/>
  <c r="D1665" i="4"/>
  <c r="E1665" i="4" s="1"/>
  <c r="D1664" i="4"/>
  <c r="E1664" i="4" s="1"/>
  <c r="D1663" i="4"/>
  <c r="E1663" i="4" s="1"/>
  <c r="D1662" i="4"/>
  <c r="E1662" i="4" s="1"/>
  <c r="D1661" i="4"/>
  <c r="E1661" i="4" s="1"/>
  <c r="D1660" i="4"/>
  <c r="E1660" i="4" s="1"/>
  <c r="D1659" i="4"/>
  <c r="E1659" i="4" s="1"/>
  <c r="D1658" i="4"/>
  <c r="E1658" i="4" s="1"/>
  <c r="D1657" i="4"/>
  <c r="E1657" i="4" s="1"/>
  <c r="D1656" i="4"/>
  <c r="E1656" i="4" s="1"/>
  <c r="D1655" i="4"/>
  <c r="E1655" i="4" s="1"/>
  <c r="D1654" i="4"/>
  <c r="E1654" i="4" s="1"/>
  <c r="D1653" i="4"/>
  <c r="E1653" i="4" s="1"/>
  <c r="D1652" i="4"/>
  <c r="E1652" i="4" s="1"/>
  <c r="D1651" i="4"/>
  <c r="E1651" i="4" s="1"/>
  <c r="D1650" i="4"/>
  <c r="E1650" i="4" s="1"/>
  <c r="D1649" i="4"/>
  <c r="E1649" i="4" s="1"/>
  <c r="D1648" i="4"/>
  <c r="E1648" i="4" s="1"/>
  <c r="D1647" i="4"/>
  <c r="E1647" i="4" s="1"/>
  <c r="D1646" i="4"/>
  <c r="E1646" i="4" s="1"/>
  <c r="D1645" i="4"/>
  <c r="E1645" i="4" s="1"/>
  <c r="D1644" i="4"/>
  <c r="E1644" i="4" s="1"/>
  <c r="D1643" i="4"/>
  <c r="E1643" i="4" s="1"/>
  <c r="D1642" i="4"/>
  <c r="E1642" i="4" s="1"/>
  <c r="D1641" i="4"/>
  <c r="E1641" i="4" s="1"/>
  <c r="D1640" i="4"/>
  <c r="E1640" i="4" s="1"/>
  <c r="D1639" i="4"/>
  <c r="E1639" i="4" s="1"/>
  <c r="D1638" i="4"/>
  <c r="E1638" i="4" s="1"/>
  <c r="D1637" i="4"/>
  <c r="E1637" i="4" s="1"/>
  <c r="D1636" i="4"/>
  <c r="E1636" i="4" s="1"/>
  <c r="D1635" i="4"/>
  <c r="E1635" i="4" s="1"/>
  <c r="D1634" i="4"/>
  <c r="E1634" i="4" s="1"/>
  <c r="D1633" i="4"/>
  <c r="E1633" i="4" s="1"/>
  <c r="D1632" i="4"/>
  <c r="E1632" i="4" s="1"/>
  <c r="D1631" i="4"/>
  <c r="E1631" i="4" s="1"/>
  <c r="D1630" i="4"/>
  <c r="E1630" i="4" s="1"/>
  <c r="D1629" i="4"/>
  <c r="E1629" i="4" s="1"/>
  <c r="D1628" i="4"/>
  <c r="E1628" i="4" s="1"/>
  <c r="D1627" i="4"/>
  <c r="E1627" i="4" s="1"/>
  <c r="D1626" i="4"/>
  <c r="E1626" i="4" s="1"/>
  <c r="D1625" i="4"/>
  <c r="E1625" i="4" s="1"/>
  <c r="D1624" i="4"/>
  <c r="E1624" i="4" s="1"/>
  <c r="D1623" i="4"/>
  <c r="E1623" i="4" s="1"/>
  <c r="D1622" i="4"/>
  <c r="E1622" i="4" s="1"/>
  <c r="D1621" i="4"/>
  <c r="E1621" i="4" s="1"/>
  <c r="D1620" i="4"/>
  <c r="E1620" i="4" s="1"/>
  <c r="D1619" i="4"/>
  <c r="E1619" i="4" s="1"/>
  <c r="D1618" i="4"/>
  <c r="E1618" i="4" s="1"/>
  <c r="D1617" i="4"/>
  <c r="E1617" i="4" s="1"/>
  <c r="D1616" i="4"/>
  <c r="E1616" i="4" s="1"/>
  <c r="D1615" i="4"/>
  <c r="E1615" i="4" s="1"/>
  <c r="D1614" i="4"/>
  <c r="E1614" i="4" s="1"/>
  <c r="D1613" i="4"/>
  <c r="E1613" i="4" s="1"/>
  <c r="D1612" i="4"/>
  <c r="E1612" i="4" s="1"/>
  <c r="D1611" i="4"/>
  <c r="E1611" i="4" s="1"/>
  <c r="D1610" i="4"/>
  <c r="E1610" i="4" s="1"/>
  <c r="D1609" i="4"/>
  <c r="E1609" i="4" s="1"/>
  <c r="D1608" i="4"/>
  <c r="E1608" i="4" s="1"/>
  <c r="D1607" i="4"/>
  <c r="E1607" i="4" s="1"/>
  <c r="D1606" i="4"/>
  <c r="E1606" i="4" s="1"/>
  <c r="D1605" i="4"/>
  <c r="E1605" i="4" s="1"/>
  <c r="D1604" i="4"/>
  <c r="E1604" i="4" s="1"/>
  <c r="D1603" i="4"/>
  <c r="E1603" i="4" s="1"/>
  <c r="D1602" i="4"/>
  <c r="E1602" i="4" s="1"/>
  <c r="D1601" i="4"/>
  <c r="E1601" i="4" s="1"/>
  <c r="D1600" i="4"/>
  <c r="E1600" i="4" s="1"/>
  <c r="D1599" i="4"/>
  <c r="E1599" i="4" s="1"/>
  <c r="D1598" i="4"/>
  <c r="E1598" i="4" s="1"/>
  <c r="D1597" i="4"/>
  <c r="E1597" i="4" s="1"/>
  <c r="D1596" i="4"/>
  <c r="E1596" i="4" s="1"/>
  <c r="D1595" i="4"/>
  <c r="E1595" i="4" s="1"/>
  <c r="D1594" i="4"/>
  <c r="E1594" i="4" s="1"/>
  <c r="D1593" i="4"/>
  <c r="E1593" i="4" s="1"/>
  <c r="D1592" i="4"/>
  <c r="E1592" i="4" s="1"/>
  <c r="D1591" i="4"/>
  <c r="E1591" i="4" s="1"/>
  <c r="D1590" i="4"/>
  <c r="E1590" i="4" s="1"/>
  <c r="D1589" i="4"/>
  <c r="E1589" i="4" s="1"/>
  <c r="D1588" i="4"/>
  <c r="E1588" i="4" s="1"/>
  <c r="D1587" i="4"/>
  <c r="E1587" i="4" s="1"/>
  <c r="D1586" i="4"/>
  <c r="E1586" i="4" s="1"/>
  <c r="D1585" i="4"/>
  <c r="E1585" i="4" s="1"/>
  <c r="D1584" i="4"/>
  <c r="E1584" i="4" s="1"/>
  <c r="D1583" i="4"/>
  <c r="E1583" i="4" s="1"/>
  <c r="D1582" i="4"/>
  <c r="E1582" i="4" s="1"/>
  <c r="D1581" i="4"/>
  <c r="E1581" i="4" s="1"/>
  <c r="D1580" i="4"/>
  <c r="E1580" i="4" s="1"/>
  <c r="D1579" i="4"/>
  <c r="E1579" i="4" s="1"/>
  <c r="D1578" i="4"/>
  <c r="E1578" i="4" s="1"/>
  <c r="D1577" i="4"/>
  <c r="E1577" i="4" s="1"/>
  <c r="D1576" i="4"/>
  <c r="E1576" i="4" s="1"/>
  <c r="D1575" i="4"/>
  <c r="E1575" i="4" s="1"/>
  <c r="D1574" i="4"/>
  <c r="E1574" i="4" s="1"/>
  <c r="D1573" i="4"/>
  <c r="E1573" i="4" s="1"/>
  <c r="D1572" i="4"/>
  <c r="E1572" i="4" s="1"/>
  <c r="D1571" i="4"/>
  <c r="E1571" i="4" s="1"/>
  <c r="D1570" i="4"/>
  <c r="E1570" i="4" s="1"/>
  <c r="D1569" i="4"/>
  <c r="E1569" i="4" s="1"/>
  <c r="D1568" i="4"/>
  <c r="E1568" i="4" s="1"/>
  <c r="D1567" i="4"/>
  <c r="E1567" i="4" s="1"/>
  <c r="D1566" i="4"/>
  <c r="E1566" i="4" s="1"/>
  <c r="D1565" i="4"/>
  <c r="E1565" i="4" s="1"/>
  <c r="D1564" i="4"/>
  <c r="E1564" i="4" s="1"/>
  <c r="D1563" i="4"/>
  <c r="E1563" i="4" s="1"/>
  <c r="D1562" i="4"/>
  <c r="E1562" i="4" s="1"/>
  <c r="D1561" i="4"/>
  <c r="E1561" i="4" s="1"/>
  <c r="D1560" i="4"/>
  <c r="E1560" i="4" s="1"/>
  <c r="D1559" i="4"/>
  <c r="E1559" i="4" s="1"/>
  <c r="D1558" i="4"/>
  <c r="E1558" i="4" s="1"/>
  <c r="E1557" i="4"/>
  <c r="D1557" i="4"/>
  <c r="D1556" i="4"/>
  <c r="E1556" i="4" s="1"/>
  <c r="E1555" i="4"/>
  <c r="D1555" i="4"/>
  <c r="D1554" i="4"/>
  <c r="E1554" i="4" s="1"/>
  <c r="D1553" i="4"/>
  <c r="E1553" i="4" s="1"/>
  <c r="D1552" i="4"/>
  <c r="E1552" i="4" s="1"/>
  <c r="D1551" i="4"/>
  <c r="E1551" i="4" s="1"/>
  <c r="D1550" i="4"/>
  <c r="E1550" i="4" s="1"/>
  <c r="E1549" i="4"/>
  <c r="D1549" i="4"/>
  <c r="D1548" i="4"/>
  <c r="E1548" i="4" s="1"/>
  <c r="E1547" i="4"/>
  <c r="D1547" i="4"/>
  <c r="D1546" i="4"/>
  <c r="E1546" i="4" s="1"/>
  <c r="D1545" i="4"/>
  <c r="E1545" i="4" s="1"/>
  <c r="D1544" i="4"/>
  <c r="E1544" i="4" s="1"/>
  <c r="D1543" i="4"/>
  <c r="E1543" i="4" s="1"/>
  <c r="D1542" i="4"/>
  <c r="E1542" i="4" s="1"/>
  <c r="E1541" i="4"/>
  <c r="D1541" i="4"/>
  <c r="D1540" i="4"/>
  <c r="E1540" i="4" s="1"/>
  <c r="E1539" i="4"/>
  <c r="D1539" i="4"/>
  <c r="D1538" i="4"/>
  <c r="E1538" i="4" s="1"/>
  <c r="E1537" i="4"/>
  <c r="D1537" i="4"/>
  <c r="D1536" i="4"/>
  <c r="E1536" i="4" s="1"/>
  <c r="E1535" i="4"/>
  <c r="D1535" i="4"/>
  <c r="D1534" i="4"/>
  <c r="E1534" i="4" s="1"/>
  <c r="E1533" i="4"/>
  <c r="D1533" i="4"/>
  <c r="D1532" i="4"/>
  <c r="E1532" i="4" s="1"/>
  <c r="E1531" i="4"/>
  <c r="D1531" i="4"/>
  <c r="D1530" i="4"/>
  <c r="E1530" i="4" s="1"/>
  <c r="E1529" i="4"/>
  <c r="D1529" i="4"/>
  <c r="D1528" i="4"/>
  <c r="E1528" i="4" s="1"/>
  <c r="E1527" i="4"/>
  <c r="D1527" i="4"/>
  <c r="D1526" i="4"/>
  <c r="E1526" i="4" s="1"/>
  <c r="E1525" i="4"/>
  <c r="D1525" i="4"/>
  <c r="D1524" i="4"/>
  <c r="E1524" i="4" s="1"/>
  <c r="E1523" i="4"/>
  <c r="D1523" i="4"/>
  <c r="D1522" i="4"/>
  <c r="E1522" i="4" s="1"/>
  <c r="E1521" i="4"/>
  <c r="D1521" i="4"/>
  <c r="D1520" i="4"/>
  <c r="E1520" i="4" s="1"/>
  <c r="E1519" i="4"/>
  <c r="D1519" i="4"/>
  <c r="D1518" i="4"/>
  <c r="E1518" i="4" s="1"/>
  <c r="E1517" i="4"/>
  <c r="D1517" i="4"/>
  <c r="D1516" i="4"/>
  <c r="E1516" i="4" s="1"/>
  <c r="E1515" i="4"/>
  <c r="D1515" i="4"/>
  <c r="D1514" i="4"/>
  <c r="E1514" i="4" s="1"/>
  <c r="E1513" i="4"/>
  <c r="D1513" i="4"/>
  <c r="D1512" i="4"/>
  <c r="E1512" i="4" s="1"/>
  <c r="E1511" i="4"/>
  <c r="D1511" i="4"/>
  <c r="D1510" i="4"/>
  <c r="E1510" i="4" s="1"/>
  <c r="E1509" i="4"/>
  <c r="D1509" i="4"/>
  <c r="D1508" i="4"/>
  <c r="E1508" i="4" s="1"/>
  <c r="E1507" i="4"/>
  <c r="D1507" i="4"/>
  <c r="D1506" i="4"/>
  <c r="E1506" i="4" s="1"/>
  <c r="E1505" i="4"/>
  <c r="D1505" i="4"/>
  <c r="D1504" i="4"/>
  <c r="E1504" i="4" s="1"/>
  <c r="E1503" i="4"/>
  <c r="D1503" i="4"/>
  <c r="D1502" i="4"/>
  <c r="E1502" i="4" s="1"/>
  <c r="E1501" i="4"/>
  <c r="D1501" i="4"/>
  <c r="D1500" i="4"/>
  <c r="E1500" i="4" s="1"/>
  <c r="E1499" i="4"/>
  <c r="D1499" i="4"/>
  <c r="D1498" i="4"/>
  <c r="E1498" i="4" s="1"/>
  <c r="E1497" i="4"/>
  <c r="D1497" i="4"/>
  <c r="D1496" i="4"/>
  <c r="E1496" i="4" s="1"/>
  <c r="E1495" i="4"/>
  <c r="D1495" i="4"/>
  <c r="D1494" i="4"/>
  <c r="E1494" i="4" s="1"/>
  <c r="E1493" i="4"/>
  <c r="D1493" i="4"/>
  <c r="D1492" i="4"/>
  <c r="E1492" i="4" s="1"/>
  <c r="E1491" i="4"/>
  <c r="D1491" i="4"/>
  <c r="D1490" i="4"/>
  <c r="E1490" i="4" s="1"/>
  <c r="E1489" i="4"/>
  <c r="D1489" i="4"/>
  <c r="D1488" i="4"/>
  <c r="E1488" i="4" s="1"/>
  <c r="E1487" i="4"/>
  <c r="D1487" i="4"/>
  <c r="D1486" i="4"/>
  <c r="E1486" i="4" s="1"/>
  <c r="E1485" i="4"/>
  <c r="D1485" i="4"/>
  <c r="D1484" i="4"/>
  <c r="E1484" i="4" s="1"/>
  <c r="E1483" i="4"/>
  <c r="D1483" i="4"/>
  <c r="D1482" i="4"/>
  <c r="E1482" i="4" s="1"/>
  <c r="E1481" i="4"/>
  <c r="D1481" i="4"/>
  <c r="D1480" i="4"/>
  <c r="E1480" i="4" s="1"/>
  <c r="E1479" i="4"/>
  <c r="D1479" i="4"/>
  <c r="D1478" i="4"/>
  <c r="E1478" i="4" s="1"/>
  <c r="E1477" i="4"/>
  <c r="D1477" i="4"/>
  <c r="D1476" i="4"/>
  <c r="E1476" i="4" s="1"/>
  <c r="E1475" i="4"/>
  <c r="D1475" i="4"/>
  <c r="D1474" i="4"/>
  <c r="E1474" i="4" s="1"/>
  <c r="E1473" i="4"/>
  <c r="D1473" i="4"/>
  <c r="D1472" i="4"/>
  <c r="E1472" i="4" s="1"/>
  <c r="E1471" i="4"/>
  <c r="D1471" i="4"/>
  <c r="D1470" i="4"/>
  <c r="E1470" i="4" s="1"/>
  <c r="E1469" i="4"/>
  <c r="D1469" i="4"/>
  <c r="D1468" i="4"/>
  <c r="E1468" i="4" s="1"/>
  <c r="E1467" i="4"/>
  <c r="D1467" i="4"/>
  <c r="D1466" i="4"/>
  <c r="E1466" i="4" s="1"/>
  <c r="E1465" i="4"/>
  <c r="D1465" i="4"/>
  <c r="D1464" i="4"/>
  <c r="E1464" i="4" s="1"/>
  <c r="E1463" i="4"/>
  <c r="D1463" i="4"/>
  <c r="D1462" i="4"/>
  <c r="E1462" i="4" s="1"/>
  <c r="E1461" i="4"/>
  <c r="D1461" i="4"/>
  <c r="D1460" i="4"/>
  <c r="E1460" i="4" s="1"/>
  <c r="E1459" i="4"/>
  <c r="D1459" i="4"/>
  <c r="D1458" i="4"/>
  <c r="E1458" i="4" s="1"/>
  <c r="E1457" i="4"/>
  <c r="D1457" i="4"/>
  <c r="D1456" i="4"/>
  <c r="E1456" i="4" s="1"/>
  <c r="E1455" i="4"/>
  <c r="D1455" i="4"/>
  <c r="D1454" i="4"/>
  <c r="E1454" i="4" s="1"/>
  <c r="E1453" i="4"/>
  <c r="D1453" i="4"/>
  <c r="D1452" i="4"/>
  <c r="E1452" i="4" s="1"/>
  <c r="E1451" i="4"/>
  <c r="D1451" i="4"/>
  <c r="D1450" i="4"/>
  <c r="E1450" i="4" s="1"/>
  <c r="E1449" i="4"/>
  <c r="D1449" i="4"/>
  <c r="D1448" i="4"/>
  <c r="E1448" i="4" s="1"/>
  <c r="E1447" i="4"/>
  <c r="D1447" i="4"/>
  <c r="D1446" i="4"/>
  <c r="E1446" i="4" s="1"/>
  <c r="E1445" i="4"/>
  <c r="D1445" i="4"/>
  <c r="D1444" i="4"/>
  <c r="E1444" i="4" s="1"/>
  <c r="E1443" i="4"/>
  <c r="D1443" i="4"/>
  <c r="D1442" i="4"/>
  <c r="E1442" i="4" s="1"/>
  <c r="E1441" i="4"/>
  <c r="D1441" i="4"/>
  <c r="D1440" i="4"/>
  <c r="E1440" i="4" s="1"/>
  <c r="E1439" i="4"/>
  <c r="D1439" i="4"/>
  <c r="D1438" i="4"/>
  <c r="E1438" i="4" s="1"/>
  <c r="E1437" i="4"/>
  <c r="D1437" i="4"/>
  <c r="D1436" i="4"/>
  <c r="E1436" i="4" s="1"/>
  <c r="E1435" i="4"/>
  <c r="D1435" i="4"/>
  <c r="D1434" i="4"/>
  <c r="E1434" i="4" s="1"/>
  <c r="E1433" i="4"/>
  <c r="D1433" i="4"/>
  <c r="D1432" i="4"/>
  <c r="E1432" i="4" s="1"/>
  <c r="E1431" i="4"/>
  <c r="D1431" i="4"/>
  <c r="D1430" i="4"/>
  <c r="E1430" i="4" s="1"/>
  <c r="E1429" i="4"/>
  <c r="D1429" i="4"/>
  <c r="D1428" i="4"/>
  <c r="E1428" i="4" s="1"/>
  <c r="E1427" i="4"/>
  <c r="D1427" i="4"/>
  <c r="D1426" i="4"/>
  <c r="E1426" i="4" s="1"/>
  <c r="E1425" i="4"/>
  <c r="D1425" i="4"/>
  <c r="D1424" i="4"/>
  <c r="E1424" i="4" s="1"/>
  <c r="E1423" i="4"/>
  <c r="D1423" i="4"/>
  <c r="D1422" i="4"/>
  <c r="E1422" i="4" s="1"/>
  <c r="E1421" i="4"/>
  <c r="D1421" i="4"/>
  <c r="D1420" i="4"/>
  <c r="E1420" i="4" s="1"/>
  <c r="E1419" i="4"/>
  <c r="D1419" i="4"/>
  <c r="D1418" i="4"/>
  <c r="E1418" i="4" s="1"/>
  <c r="E1417" i="4"/>
  <c r="D1417" i="4"/>
  <c r="D1416" i="4"/>
  <c r="E1416" i="4" s="1"/>
  <c r="E1415" i="4"/>
  <c r="D1415" i="4"/>
  <c r="D1414" i="4"/>
  <c r="E1414" i="4" s="1"/>
  <c r="E1413" i="4"/>
  <c r="D1413" i="4"/>
  <c r="D1412" i="4"/>
  <c r="E1412" i="4" s="1"/>
  <c r="E1411" i="4"/>
  <c r="D1411" i="4"/>
  <c r="D1410" i="4"/>
  <c r="E1410" i="4" s="1"/>
  <c r="E1409" i="4"/>
  <c r="D1409" i="4"/>
  <c r="D1408" i="4"/>
  <c r="E1408" i="4" s="1"/>
  <c r="E1407" i="4"/>
  <c r="D1407" i="4"/>
  <c r="D1406" i="4"/>
  <c r="E1406" i="4" s="1"/>
  <c r="D1405" i="4"/>
  <c r="E1405" i="4" s="1"/>
  <c r="D1404" i="4"/>
  <c r="E1404" i="4" s="1"/>
  <c r="D1403" i="4"/>
  <c r="E1403" i="4" s="1"/>
  <c r="D1402" i="4"/>
  <c r="E1402" i="4" s="1"/>
  <c r="D1401" i="4"/>
  <c r="E1401" i="4" s="1"/>
  <c r="D1400" i="4"/>
  <c r="E1400" i="4" s="1"/>
  <c r="D1399" i="4"/>
  <c r="E1399" i="4" s="1"/>
  <c r="D1398" i="4"/>
  <c r="E1398" i="4" s="1"/>
  <c r="D1397" i="4"/>
  <c r="E1397" i="4" s="1"/>
  <c r="D1396" i="4"/>
  <c r="E1396" i="4" s="1"/>
  <c r="D1395" i="4"/>
  <c r="E1395" i="4" s="1"/>
  <c r="D1394" i="4"/>
  <c r="E1394" i="4" s="1"/>
  <c r="D1393" i="4"/>
  <c r="E1393" i="4" s="1"/>
  <c r="D1392" i="4"/>
  <c r="E1392" i="4" s="1"/>
  <c r="D1391" i="4"/>
  <c r="E1391" i="4" s="1"/>
  <c r="D1390" i="4"/>
  <c r="E1390" i="4" s="1"/>
  <c r="D1389" i="4"/>
  <c r="E1389" i="4" s="1"/>
  <c r="D1388" i="4"/>
  <c r="E1388" i="4" s="1"/>
  <c r="D1387" i="4"/>
  <c r="E1387" i="4" s="1"/>
  <c r="D1386" i="4"/>
  <c r="E1386" i="4" s="1"/>
  <c r="D1385" i="4"/>
  <c r="E1385" i="4" s="1"/>
  <c r="D1384" i="4"/>
  <c r="E1384" i="4" s="1"/>
  <c r="D1383" i="4"/>
  <c r="E1383" i="4" s="1"/>
  <c r="D1382" i="4"/>
  <c r="E1382" i="4" s="1"/>
  <c r="D1381" i="4"/>
  <c r="E1381" i="4" s="1"/>
  <c r="D1380" i="4"/>
  <c r="E1380" i="4" s="1"/>
  <c r="D1379" i="4"/>
  <c r="E1379" i="4" s="1"/>
  <c r="D1378" i="4"/>
  <c r="E1378" i="4" s="1"/>
  <c r="D1377" i="4"/>
  <c r="E1377" i="4" s="1"/>
  <c r="D1376" i="4"/>
  <c r="E1376" i="4" s="1"/>
  <c r="D1375" i="4"/>
  <c r="E1375" i="4" s="1"/>
  <c r="D1374" i="4"/>
  <c r="E1374" i="4" s="1"/>
  <c r="D1373" i="4"/>
  <c r="E1373" i="4" s="1"/>
  <c r="D1372" i="4"/>
  <c r="E1372" i="4" s="1"/>
  <c r="D1371" i="4"/>
  <c r="E1371" i="4" s="1"/>
  <c r="D1370" i="4"/>
  <c r="E1370" i="4" s="1"/>
  <c r="D1369" i="4"/>
  <c r="E1369" i="4" s="1"/>
  <c r="D1368" i="4"/>
  <c r="E1368" i="4" s="1"/>
  <c r="D1367" i="4"/>
  <c r="E1367" i="4" s="1"/>
  <c r="D1366" i="4"/>
  <c r="E1366" i="4" s="1"/>
  <c r="D1365" i="4"/>
  <c r="E1365" i="4" s="1"/>
  <c r="D1364" i="4"/>
  <c r="E1364" i="4" s="1"/>
  <c r="D1363" i="4"/>
  <c r="E1363" i="4" s="1"/>
  <c r="D1362" i="4"/>
  <c r="E1362" i="4" s="1"/>
  <c r="D1361" i="4"/>
  <c r="E1361" i="4" s="1"/>
  <c r="D1360" i="4"/>
  <c r="E1360" i="4" s="1"/>
  <c r="D1359" i="4"/>
  <c r="E1359" i="4" s="1"/>
  <c r="D1358" i="4"/>
  <c r="E1358" i="4" s="1"/>
  <c r="D1357" i="4"/>
  <c r="E1357" i="4" s="1"/>
  <c r="D1356" i="4"/>
  <c r="E1356" i="4" s="1"/>
  <c r="D1355" i="4"/>
  <c r="E1355" i="4" s="1"/>
  <c r="D1354" i="4"/>
  <c r="E1354" i="4" s="1"/>
  <c r="D1353" i="4"/>
  <c r="E1353" i="4" s="1"/>
  <c r="D1352" i="4"/>
  <c r="E1352" i="4" s="1"/>
  <c r="D1351" i="4"/>
  <c r="E1351" i="4" s="1"/>
  <c r="D1350" i="4"/>
  <c r="E1350" i="4" s="1"/>
  <c r="D1349" i="4"/>
  <c r="E1349" i="4" s="1"/>
  <c r="D1348" i="4"/>
  <c r="E1348" i="4" s="1"/>
  <c r="D1347" i="4"/>
  <c r="E1347" i="4" s="1"/>
  <c r="D1346" i="4"/>
  <c r="E1346" i="4" s="1"/>
  <c r="D1345" i="4"/>
  <c r="E1345" i="4" s="1"/>
  <c r="D1344" i="4"/>
  <c r="E1344" i="4" s="1"/>
  <c r="D1343" i="4"/>
  <c r="E1343" i="4" s="1"/>
  <c r="D1342" i="4"/>
  <c r="E1342" i="4" s="1"/>
  <c r="D1341" i="4"/>
  <c r="E1341" i="4" s="1"/>
  <c r="D1340" i="4"/>
  <c r="E1340" i="4" s="1"/>
  <c r="D1339" i="4"/>
  <c r="E1339" i="4" s="1"/>
  <c r="D1338" i="4"/>
  <c r="E1338" i="4" s="1"/>
  <c r="D1337" i="4"/>
  <c r="E1337" i="4" s="1"/>
  <c r="D1336" i="4"/>
  <c r="E1336" i="4" s="1"/>
  <c r="D1335" i="4"/>
  <c r="E1335" i="4" s="1"/>
  <c r="D1334" i="4"/>
  <c r="E1334" i="4" s="1"/>
  <c r="D1333" i="4"/>
  <c r="E1333" i="4" s="1"/>
  <c r="D1332" i="4"/>
  <c r="E1332" i="4" s="1"/>
  <c r="D1331" i="4"/>
  <c r="E1331" i="4" s="1"/>
  <c r="D1330" i="4"/>
  <c r="E1330" i="4" s="1"/>
  <c r="D1329" i="4"/>
  <c r="E1329" i="4" s="1"/>
  <c r="D1328" i="4"/>
  <c r="E1328" i="4" s="1"/>
  <c r="D1327" i="4"/>
  <c r="E1327" i="4" s="1"/>
  <c r="D1326" i="4"/>
  <c r="E1326" i="4" s="1"/>
  <c r="D1325" i="4"/>
  <c r="E1325" i="4" s="1"/>
  <c r="D1324" i="4"/>
  <c r="E1324" i="4" s="1"/>
  <c r="D1323" i="4"/>
  <c r="E1323" i="4" s="1"/>
  <c r="D1322" i="4"/>
  <c r="E1322" i="4" s="1"/>
  <c r="D1321" i="4"/>
  <c r="E1321" i="4" s="1"/>
  <c r="D1320" i="4"/>
  <c r="E1320" i="4" s="1"/>
  <c r="D1319" i="4"/>
  <c r="E1319" i="4" s="1"/>
  <c r="D1318" i="4"/>
  <c r="E1318" i="4" s="1"/>
  <c r="D1317" i="4"/>
  <c r="E1317" i="4" s="1"/>
  <c r="D1316" i="4"/>
  <c r="E1316" i="4" s="1"/>
  <c r="D1315" i="4"/>
  <c r="E1315" i="4" s="1"/>
  <c r="D1314" i="4"/>
  <c r="E1314" i="4" s="1"/>
  <c r="D1313" i="4"/>
  <c r="E1313" i="4" s="1"/>
  <c r="D1312" i="4"/>
  <c r="E1312" i="4" s="1"/>
  <c r="D1311" i="4"/>
  <c r="E1311" i="4" s="1"/>
  <c r="D1310" i="4"/>
  <c r="E1310" i="4" s="1"/>
  <c r="D1309" i="4"/>
  <c r="E1309" i="4" s="1"/>
  <c r="D1308" i="4"/>
  <c r="E1308" i="4" s="1"/>
  <c r="D1307" i="4"/>
  <c r="E1307" i="4" s="1"/>
  <c r="D1306" i="4"/>
  <c r="E1306" i="4" s="1"/>
  <c r="D1305" i="4"/>
  <c r="E1305" i="4" s="1"/>
  <c r="D1304" i="4"/>
  <c r="E1304" i="4" s="1"/>
  <c r="D1303" i="4"/>
  <c r="E1303" i="4" s="1"/>
  <c r="D1302" i="4"/>
  <c r="E1302" i="4" s="1"/>
  <c r="D1301" i="4"/>
  <c r="E1301" i="4" s="1"/>
  <c r="D1300" i="4"/>
  <c r="E1300" i="4" s="1"/>
  <c r="D1299" i="4"/>
  <c r="E1299" i="4" s="1"/>
  <c r="D1298" i="4"/>
  <c r="E1298" i="4" s="1"/>
  <c r="D1297" i="4"/>
  <c r="E1297" i="4" s="1"/>
  <c r="D1296" i="4"/>
  <c r="E1296" i="4" s="1"/>
  <c r="D1295" i="4"/>
  <c r="E1295" i="4" s="1"/>
  <c r="D1294" i="4"/>
  <c r="E1294" i="4" s="1"/>
  <c r="D1293" i="4"/>
  <c r="E1293" i="4" s="1"/>
  <c r="D1292" i="4"/>
  <c r="E1292" i="4" s="1"/>
  <c r="D1291" i="4"/>
  <c r="E1291" i="4" s="1"/>
  <c r="D1290" i="4"/>
  <c r="E1290" i="4" s="1"/>
  <c r="D1289" i="4"/>
  <c r="E1289" i="4" s="1"/>
  <c r="D1288" i="4"/>
  <c r="E1288" i="4" s="1"/>
  <c r="D1287" i="4"/>
  <c r="E1287" i="4" s="1"/>
  <c r="D1286" i="4"/>
  <c r="E1286" i="4" s="1"/>
  <c r="D1285" i="4"/>
  <c r="E1285" i="4" s="1"/>
  <c r="D1284" i="4"/>
  <c r="E1284" i="4" s="1"/>
  <c r="D1283" i="4"/>
  <c r="E1283" i="4" s="1"/>
  <c r="D1282" i="4"/>
  <c r="E1282" i="4" s="1"/>
  <c r="D1281" i="4"/>
  <c r="E1281" i="4" s="1"/>
  <c r="D1280" i="4"/>
  <c r="E1280" i="4" s="1"/>
  <c r="D1279" i="4"/>
  <c r="E1279" i="4" s="1"/>
  <c r="D1278" i="4"/>
  <c r="E1278" i="4" s="1"/>
  <c r="D1277" i="4"/>
  <c r="E1277" i="4" s="1"/>
  <c r="D1276" i="4"/>
  <c r="E1276" i="4" s="1"/>
  <c r="D1275" i="4"/>
  <c r="E1275" i="4" s="1"/>
  <c r="D1274" i="4"/>
  <c r="E1274" i="4" s="1"/>
  <c r="D1273" i="4"/>
  <c r="E1273" i="4" s="1"/>
  <c r="D1272" i="4"/>
  <c r="E1272" i="4" s="1"/>
  <c r="D1271" i="4"/>
  <c r="E1271" i="4" s="1"/>
  <c r="D1270" i="4"/>
  <c r="E1270" i="4" s="1"/>
  <c r="E1269" i="4"/>
  <c r="D1269" i="4"/>
  <c r="D1268" i="4"/>
  <c r="E1268" i="4" s="1"/>
  <c r="D1267" i="4"/>
  <c r="E1267" i="4" s="1"/>
  <c r="D1266" i="4"/>
  <c r="E1266" i="4" s="1"/>
  <c r="D1265" i="4"/>
  <c r="E1265" i="4" s="1"/>
  <c r="D1264" i="4"/>
  <c r="E1264" i="4" s="1"/>
  <c r="E1263" i="4"/>
  <c r="D1263" i="4"/>
  <c r="D1262" i="4"/>
  <c r="E1262" i="4" s="1"/>
  <c r="D1261" i="4"/>
  <c r="E1261" i="4" s="1"/>
  <c r="D1260" i="4"/>
  <c r="E1260" i="4" s="1"/>
  <c r="D1259" i="4"/>
  <c r="E1259" i="4" s="1"/>
  <c r="D1258" i="4"/>
  <c r="E1258" i="4" s="1"/>
  <c r="D1257" i="4"/>
  <c r="E1257" i="4" s="1"/>
  <c r="D1256" i="4"/>
  <c r="E1256" i="4" s="1"/>
  <c r="E1255" i="4"/>
  <c r="D1255" i="4"/>
  <c r="D1254" i="4"/>
  <c r="E1254" i="4" s="1"/>
  <c r="D1253" i="4"/>
  <c r="E1253" i="4" s="1"/>
  <c r="D1252" i="4"/>
  <c r="E1252" i="4" s="1"/>
  <c r="E1251" i="4"/>
  <c r="D1251" i="4"/>
  <c r="D1250" i="4"/>
  <c r="E1250" i="4" s="1"/>
  <c r="D1249" i="4"/>
  <c r="E1249" i="4" s="1"/>
  <c r="D1248" i="4"/>
  <c r="E1248" i="4" s="1"/>
  <c r="E1247" i="4"/>
  <c r="D1247" i="4"/>
  <c r="D1246" i="4"/>
  <c r="E1246" i="4" s="1"/>
  <c r="E1245" i="4"/>
  <c r="D1245" i="4"/>
  <c r="D1244" i="4"/>
  <c r="E1244" i="4" s="1"/>
  <c r="E1243" i="4"/>
  <c r="D1243" i="4"/>
  <c r="D1242" i="4"/>
  <c r="E1242" i="4" s="1"/>
  <c r="D1241" i="4"/>
  <c r="E1241" i="4" s="1"/>
  <c r="D1240" i="4"/>
  <c r="E1240" i="4" s="1"/>
  <c r="E1239" i="4"/>
  <c r="D1239" i="4"/>
  <c r="D1238" i="4"/>
  <c r="E1238" i="4" s="1"/>
  <c r="E1237" i="4"/>
  <c r="D1237" i="4"/>
  <c r="D1236" i="4"/>
  <c r="E1236" i="4" s="1"/>
  <c r="D1235" i="4"/>
  <c r="E1235" i="4" s="1"/>
  <c r="D1234" i="4"/>
  <c r="E1234" i="4" s="1"/>
  <c r="D1233" i="4"/>
  <c r="E1233" i="4" s="1"/>
  <c r="D1232" i="4"/>
  <c r="E1232" i="4" s="1"/>
  <c r="E1231" i="4"/>
  <c r="D1231" i="4"/>
  <c r="D1230" i="4"/>
  <c r="E1230" i="4" s="1"/>
  <c r="D1229" i="4"/>
  <c r="E1229" i="4" s="1"/>
  <c r="D1228" i="4"/>
  <c r="E1228" i="4" s="1"/>
  <c r="D1227" i="4"/>
  <c r="E1227" i="4" s="1"/>
  <c r="D1226" i="4"/>
  <c r="E1226" i="4" s="1"/>
  <c r="D1225" i="4"/>
  <c r="E1225" i="4" s="1"/>
  <c r="D1224" i="4"/>
  <c r="E1224" i="4" s="1"/>
  <c r="E1223" i="4"/>
  <c r="D1223" i="4"/>
  <c r="D1222" i="4"/>
  <c r="E1222" i="4" s="1"/>
  <c r="D1221" i="4"/>
  <c r="E1221" i="4" s="1"/>
  <c r="D1220" i="4"/>
  <c r="E1220" i="4" s="1"/>
  <c r="E1219" i="4"/>
  <c r="D1219" i="4"/>
  <c r="D1218" i="4"/>
  <c r="E1218" i="4" s="1"/>
  <c r="D1217" i="4"/>
  <c r="E1217" i="4" s="1"/>
  <c r="D1216" i="4"/>
  <c r="E1216" i="4" s="1"/>
  <c r="E1215" i="4"/>
  <c r="D1215" i="4"/>
  <c r="D1214" i="4"/>
  <c r="E1214" i="4" s="1"/>
  <c r="E1213" i="4"/>
  <c r="D1213" i="4"/>
  <c r="D1212" i="4"/>
  <c r="E1212" i="4" s="1"/>
  <c r="E1211" i="4"/>
  <c r="D1211" i="4"/>
  <c r="D1210" i="4"/>
  <c r="E1210" i="4" s="1"/>
  <c r="D1209" i="4"/>
  <c r="E1209" i="4" s="1"/>
  <c r="D1208" i="4"/>
  <c r="E1208" i="4" s="1"/>
  <c r="E1207" i="4"/>
  <c r="D1207" i="4"/>
  <c r="D1206" i="4"/>
  <c r="E1206" i="4" s="1"/>
  <c r="E1205" i="4"/>
  <c r="D1205" i="4"/>
  <c r="D1204" i="4"/>
  <c r="E1204" i="4" s="1"/>
  <c r="D1203" i="4"/>
  <c r="E1203" i="4" s="1"/>
  <c r="D1202" i="4"/>
  <c r="E1202" i="4" s="1"/>
  <c r="D1201" i="4"/>
  <c r="E1201" i="4" s="1"/>
  <c r="D1200" i="4"/>
  <c r="E1200" i="4" s="1"/>
  <c r="E1199" i="4"/>
  <c r="D1199" i="4"/>
  <c r="D1198" i="4"/>
  <c r="E1198" i="4" s="1"/>
  <c r="E1197" i="4"/>
  <c r="D1197" i="4"/>
  <c r="D1196" i="4"/>
  <c r="E1196" i="4" s="1"/>
  <c r="D1195" i="4"/>
  <c r="E1195" i="4" s="1"/>
  <c r="D1194" i="4"/>
  <c r="E1194" i="4" s="1"/>
  <c r="D1193" i="4"/>
  <c r="E1193" i="4" s="1"/>
  <c r="D1192" i="4"/>
  <c r="E1192" i="4" s="1"/>
  <c r="E1191" i="4"/>
  <c r="D1191" i="4"/>
  <c r="D1190" i="4"/>
  <c r="E1190" i="4" s="1"/>
  <c r="E1189" i="4"/>
  <c r="D1189" i="4"/>
  <c r="D1188" i="4"/>
  <c r="E1188" i="4" s="1"/>
  <c r="D1187" i="4"/>
  <c r="E1187" i="4" s="1"/>
  <c r="D1186" i="4"/>
  <c r="E1186" i="4" s="1"/>
  <c r="D1185" i="4"/>
  <c r="E1185" i="4" s="1"/>
  <c r="D1184" i="4"/>
  <c r="E1184" i="4" s="1"/>
  <c r="E1183" i="4"/>
  <c r="D1183" i="4"/>
  <c r="D1182" i="4"/>
  <c r="E1182" i="4" s="1"/>
  <c r="E1181" i="4"/>
  <c r="D1181" i="4"/>
  <c r="D1180" i="4"/>
  <c r="E1180" i="4" s="1"/>
  <c r="D1179" i="4"/>
  <c r="E1179" i="4" s="1"/>
  <c r="D1178" i="4"/>
  <c r="E1178" i="4" s="1"/>
  <c r="D1177" i="4"/>
  <c r="E1177" i="4" s="1"/>
  <c r="D1176" i="4"/>
  <c r="E1176" i="4" s="1"/>
  <c r="E1175" i="4"/>
  <c r="D1175" i="4"/>
  <c r="D1174" i="4"/>
  <c r="E1174" i="4" s="1"/>
  <c r="E1173" i="4"/>
  <c r="D1173" i="4"/>
  <c r="D1172" i="4"/>
  <c r="E1172" i="4" s="1"/>
  <c r="D1171" i="4"/>
  <c r="E1171" i="4" s="1"/>
  <c r="D1170" i="4"/>
  <c r="E1170" i="4" s="1"/>
  <c r="D1169" i="4"/>
  <c r="E1169" i="4" s="1"/>
  <c r="D1168" i="4"/>
  <c r="E1168" i="4" s="1"/>
  <c r="E1167" i="4"/>
  <c r="D1167" i="4"/>
  <c r="D1166" i="4"/>
  <c r="E1166" i="4" s="1"/>
  <c r="E1165" i="4"/>
  <c r="D1165" i="4"/>
  <c r="D1164" i="4"/>
  <c r="E1164" i="4" s="1"/>
  <c r="D1163" i="4"/>
  <c r="E1163" i="4" s="1"/>
  <c r="D1162" i="4"/>
  <c r="E1162" i="4" s="1"/>
  <c r="D1161" i="4"/>
  <c r="E1161" i="4" s="1"/>
  <c r="D1160" i="4"/>
  <c r="E1160" i="4" s="1"/>
  <c r="E1159" i="4"/>
  <c r="D1159" i="4"/>
  <c r="D1158" i="4"/>
  <c r="E1158" i="4" s="1"/>
  <c r="E1157" i="4"/>
  <c r="D1157" i="4"/>
  <c r="D1156" i="4"/>
  <c r="E1156" i="4" s="1"/>
  <c r="D1155" i="4"/>
  <c r="E1155" i="4" s="1"/>
  <c r="D1154" i="4"/>
  <c r="E1154" i="4" s="1"/>
  <c r="D1153" i="4"/>
  <c r="E1153" i="4" s="1"/>
  <c r="D1152" i="4"/>
  <c r="E1152" i="4" s="1"/>
  <c r="E1151" i="4"/>
  <c r="D1151" i="4"/>
  <c r="D1150" i="4"/>
  <c r="E1150" i="4" s="1"/>
  <c r="E1149" i="4"/>
  <c r="D1149" i="4"/>
  <c r="D1148" i="4"/>
  <c r="E1148" i="4" s="1"/>
  <c r="D1147" i="4"/>
  <c r="E1147" i="4" s="1"/>
  <c r="D1146" i="4"/>
  <c r="E1146" i="4" s="1"/>
  <c r="D1145" i="4"/>
  <c r="E1145" i="4" s="1"/>
  <c r="D1144" i="4"/>
  <c r="E1144" i="4" s="1"/>
  <c r="E1143" i="4"/>
  <c r="D1143" i="4"/>
  <c r="D1142" i="4"/>
  <c r="E1142" i="4" s="1"/>
  <c r="E1141" i="4"/>
  <c r="D1141" i="4"/>
  <c r="D1140" i="4"/>
  <c r="E1140" i="4" s="1"/>
  <c r="D1139" i="4"/>
  <c r="E1139" i="4" s="1"/>
  <c r="D1138" i="4"/>
  <c r="E1138" i="4" s="1"/>
  <c r="D1137" i="4"/>
  <c r="E1137" i="4" s="1"/>
  <c r="D1136" i="4"/>
  <c r="E1136" i="4" s="1"/>
  <c r="E1135" i="4"/>
  <c r="D1135" i="4"/>
  <c r="D1134" i="4"/>
  <c r="E1134" i="4" s="1"/>
  <c r="E1133" i="4"/>
  <c r="D1133" i="4"/>
  <c r="D1132" i="4"/>
  <c r="E1132" i="4" s="1"/>
  <c r="D1131" i="4"/>
  <c r="E1131" i="4" s="1"/>
  <c r="D1130" i="4"/>
  <c r="E1130" i="4" s="1"/>
  <c r="D1129" i="4"/>
  <c r="E1129" i="4" s="1"/>
  <c r="D1128" i="4"/>
  <c r="E1128" i="4" s="1"/>
  <c r="E1127" i="4"/>
  <c r="D1127" i="4"/>
  <c r="D1126" i="4"/>
  <c r="E1126" i="4" s="1"/>
  <c r="E1125" i="4"/>
  <c r="D1125" i="4"/>
  <c r="D1124" i="4"/>
  <c r="E1124" i="4" s="1"/>
  <c r="D1123" i="4"/>
  <c r="E1123" i="4" s="1"/>
  <c r="D1122" i="4"/>
  <c r="E1122" i="4" s="1"/>
  <c r="D1121" i="4"/>
  <c r="E1121" i="4" s="1"/>
  <c r="D1120" i="4"/>
  <c r="E1120" i="4" s="1"/>
  <c r="E1119" i="4"/>
  <c r="D1119" i="4"/>
  <c r="D1118" i="4"/>
  <c r="E1118" i="4" s="1"/>
  <c r="E1117" i="4"/>
  <c r="D1117" i="4"/>
  <c r="D1116" i="4"/>
  <c r="E1116" i="4" s="1"/>
  <c r="D1115" i="4"/>
  <c r="E1115" i="4" s="1"/>
  <c r="D1114" i="4"/>
  <c r="E1114" i="4" s="1"/>
  <c r="D1113" i="4"/>
  <c r="E1113" i="4" s="1"/>
  <c r="D1112" i="4"/>
  <c r="E1112" i="4" s="1"/>
  <c r="E1111" i="4"/>
  <c r="D1111" i="4"/>
  <c r="D1110" i="4"/>
  <c r="E1110" i="4" s="1"/>
  <c r="E1109" i="4"/>
  <c r="D1109" i="4"/>
  <c r="D1108" i="4"/>
  <c r="E1108" i="4" s="1"/>
  <c r="D1107" i="4"/>
  <c r="E1107" i="4" s="1"/>
  <c r="D1106" i="4"/>
  <c r="E1106" i="4" s="1"/>
  <c r="D1105" i="4"/>
  <c r="E1105" i="4" s="1"/>
  <c r="D1104" i="4"/>
  <c r="E1104" i="4" s="1"/>
  <c r="E1103" i="4"/>
  <c r="D1103" i="4"/>
  <c r="D1102" i="4"/>
  <c r="E1102" i="4" s="1"/>
  <c r="E1101" i="4"/>
  <c r="D1101" i="4"/>
  <c r="D1100" i="4"/>
  <c r="E1100" i="4" s="1"/>
  <c r="D1099" i="4"/>
  <c r="E1099" i="4" s="1"/>
  <c r="D1098" i="4"/>
  <c r="E1098" i="4" s="1"/>
  <c r="D1097" i="4"/>
  <c r="E1097" i="4" s="1"/>
  <c r="D1096" i="4"/>
  <c r="E1096" i="4" s="1"/>
  <c r="E1095" i="4"/>
  <c r="D1095" i="4"/>
  <c r="D1094" i="4"/>
  <c r="E1094" i="4" s="1"/>
  <c r="E1093" i="4"/>
  <c r="D1093" i="4"/>
  <c r="D1092" i="4"/>
  <c r="E1092" i="4" s="1"/>
  <c r="D1091" i="4"/>
  <c r="E1091" i="4" s="1"/>
  <c r="D1090" i="4"/>
  <c r="E1090" i="4" s="1"/>
  <c r="D1089" i="4"/>
  <c r="E1089" i="4" s="1"/>
  <c r="D1088" i="4"/>
  <c r="E1088" i="4" s="1"/>
  <c r="E1087" i="4"/>
  <c r="D1087" i="4"/>
  <c r="D1086" i="4"/>
  <c r="E1086" i="4" s="1"/>
  <c r="E1085" i="4"/>
  <c r="D1085" i="4"/>
  <c r="D1084" i="4"/>
  <c r="E1084" i="4" s="1"/>
  <c r="D1083" i="4"/>
  <c r="E1083" i="4" s="1"/>
  <c r="D1082" i="4"/>
  <c r="E1082" i="4" s="1"/>
  <c r="D1081" i="4"/>
  <c r="E1081" i="4" s="1"/>
  <c r="D1080" i="4"/>
  <c r="E1080" i="4" s="1"/>
  <c r="E1079" i="4"/>
  <c r="D1079" i="4"/>
  <c r="D1078" i="4"/>
  <c r="E1078" i="4" s="1"/>
  <c r="E1077" i="4"/>
  <c r="D1077" i="4"/>
  <c r="D1076" i="4"/>
  <c r="E1076" i="4" s="1"/>
  <c r="D1075" i="4"/>
  <c r="E1075" i="4" s="1"/>
  <c r="D1074" i="4"/>
  <c r="E1074" i="4" s="1"/>
  <c r="D1073" i="4"/>
  <c r="E1073" i="4" s="1"/>
  <c r="D1072" i="4"/>
  <c r="E1072" i="4" s="1"/>
  <c r="E1071" i="4"/>
  <c r="D1071" i="4"/>
  <c r="D1070" i="4"/>
  <c r="E1070" i="4" s="1"/>
  <c r="E1069" i="4"/>
  <c r="D1069" i="4"/>
  <c r="D1068" i="4"/>
  <c r="E1068" i="4" s="1"/>
  <c r="D1067" i="4"/>
  <c r="E1067" i="4" s="1"/>
  <c r="D1066" i="4"/>
  <c r="E1066" i="4" s="1"/>
  <c r="D1065" i="4"/>
  <c r="E1065" i="4" s="1"/>
  <c r="D1064" i="4"/>
  <c r="E1064" i="4" s="1"/>
  <c r="E1063" i="4"/>
  <c r="D1063" i="4"/>
  <c r="D1062" i="4"/>
  <c r="E1062" i="4" s="1"/>
  <c r="E1061" i="4"/>
  <c r="D1061" i="4"/>
  <c r="D1060" i="4"/>
  <c r="E1060" i="4" s="1"/>
  <c r="D1059" i="4"/>
  <c r="E1059" i="4" s="1"/>
  <c r="D1058" i="4"/>
  <c r="E1058" i="4" s="1"/>
  <c r="D1057" i="4"/>
  <c r="E1057" i="4" s="1"/>
  <c r="D1056" i="4"/>
  <c r="E1056" i="4" s="1"/>
  <c r="E1055" i="4"/>
  <c r="D1055" i="4"/>
  <c r="D1054" i="4"/>
  <c r="E1054" i="4" s="1"/>
  <c r="E1053" i="4"/>
  <c r="D1053" i="4"/>
  <c r="D1052" i="4"/>
  <c r="E1052" i="4" s="1"/>
  <c r="D1051" i="4"/>
  <c r="E1051" i="4" s="1"/>
  <c r="E1050" i="4"/>
  <c r="D1050" i="4"/>
  <c r="D1049" i="4"/>
  <c r="E1049" i="4" s="1"/>
  <c r="E1048" i="4"/>
  <c r="D1048" i="4"/>
  <c r="D1047" i="4"/>
  <c r="E1047" i="4" s="1"/>
  <c r="E1046" i="4"/>
  <c r="D1046" i="4"/>
  <c r="D1045" i="4"/>
  <c r="E1045" i="4" s="1"/>
  <c r="E1044" i="4"/>
  <c r="D1044" i="4"/>
  <c r="D1043" i="4"/>
  <c r="E1043" i="4" s="1"/>
  <c r="E1042" i="4"/>
  <c r="D1042" i="4"/>
  <c r="D1041" i="4"/>
  <c r="E1041" i="4" s="1"/>
  <c r="E1040" i="4"/>
  <c r="D1040" i="4"/>
  <c r="D1039" i="4"/>
  <c r="E1039" i="4" s="1"/>
  <c r="E1038" i="4"/>
  <c r="D1038" i="4"/>
  <c r="D1037" i="4"/>
  <c r="E1037" i="4" s="1"/>
  <c r="E1036" i="4"/>
  <c r="D1036" i="4"/>
  <c r="D1035" i="4"/>
  <c r="E1035" i="4" s="1"/>
  <c r="E1034" i="4"/>
  <c r="D1034" i="4"/>
  <c r="D1033" i="4"/>
  <c r="E1033" i="4" s="1"/>
  <c r="E1032" i="4"/>
  <c r="D1032" i="4"/>
  <c r="D1031" i="4"/>
  <c r="E1031" i="4" s="1"/>
  <c r="E1030" i="4"/>
  <c r="D1030" i="4"/>
  <c r="D1029" i="4"/>
  <c r="E1029" i="4" s="1"/>
  <c r="E1028" i="4"/>
  <c r="D1028" i="4"/>
  <c r="D1027" i="4"/>
  <c r="E1027" i="4" s="1"/>
  <c r="E1026" i="4"/>
  <c r="D1026" i="4"/>
  <c r="D1025" i="4"/>
  <c r="E1025" i="4" s="1"/>
  <c r="E1024" i="4"/>
  <c r="D1024" i="4"/>
  <c r="D1023" i="4"/>
  <c r="E1023" i="4" s="1"/>
  <c r="E1022" i="4"/>
  <c r="D1022" i="4"/>
  <c r="D1021" i="4"/>
  <c r="E1021" i="4" s="1"/>
  <c r="E1020" i="4"/>
  <c r="D1020" i="4"/>
  <c r="D1019" i="4"/>
  <c r="E1019" i="4" s="1"/>
  <c r="E1018" i="4"/>
  <c r="D1018" i="4"/>
  <c r="D1017" i="4"/>
  <c r="E1017" i="4" s="1"/>
  <c r="E1016" i="4"/>
  <c r="D1016" i="4"/>
  <c r="D1015" i="4"/>
  <c r="E1015" i="4" s="1"/>
  <c r="E1014" i="4"/>
  <c r="D1014" i="4"/>
  <c r="D1013" i="4"/>
  <c r="E1013" i="4" s="1"/>
  <c r="E1012" i="4"/>
  <c r="D1012" i="4"/>
  <c r="D1011" i="4"/>
  <c r="E1011" i="4" s="1"/>
  <c r="E1010" i="4"/>
  <c r="D1010" i="4"/>
  <c r="D1009" i="4"/>
  <c r="E1009" i="4" s="1"/>
  <c r="E1008" i="4"/>
  <c r="D1008" i="4"/>
  <c r="D1007" i="4"/>
  <c r="E1007" i="4" s="1"/>
  <c r="E1006" i="4"/>
  <c r="D1006" i="4"/>
  <c r="D1005" i="4"/>
  <c r="E1005" i="4" s="1"/>
  <c r="E1004" i="4"/>
  <c r="D1004" i="4"/>
  <c r="D1003" i="4"/>
  <c r="E1003" i="4" s="1"/>
  <c r="E1002" i="4"/>
  <c r="D1002" i="4"/>
  <c r="D1001" i="4"/>
  <c r="E1001" i="4" s="1"/>
  <c r="E1000" i="4"/>
  <c r="D1000" i="4"/>
  <c r="D999" i="4"/>
  <c r="E999" i="4" s="1"/>
  <c r="E998" i="4"/>
  <c r="D998" i="4"/>
  <c r="D997" i="4"/>
  <c r="E997" i="4" s="1"/>
  <c r="E996" i="4"/>
  <c r="D996" i="4"/>
  <c r="D995" i="4"/>
  <c r="E995" i="4" s="1"/>
  <c r="E994" i="4"/>
  <c r="D994" i="4"/>
  <c r="D993" i="4"/>
  <c r="E993" i="4" s="1"/>
  <c r="E992" i="4"/>
  <c r="D992" i="4"/>
  <c r="D991" i="4"/>
  <c r="E991" i="4" s="1"/>
  <c r="E990" i="4"/>
  <c r="D990" i="4"/>
  <c r="D989" i="4"/>
  <c r="E989" i="4" s="1"/>
  <c r="E988" i="4"/>
  <c r="D988" i="4"/>
  <c r="D987" i="4"/>
  <c r="E987" i="4" s="1"/>
  <c r="E986" i="4"/>
  <c r="D986" i="4"/>
  <c r="D985" i="4"/>
  <c r="E985" i="4" s="1"/>
  <c r="E984" i="4"/>
  <c r="D984" i="4"/>
  <c r="D983" i="4"/>
  <c r="E983" i="4" s="1"/>
  <c r="E982" i="4"/>
  <c r="D982" i="4"/>
  <c r="D981" i="4"/>
  <c r="E981" i="4" s="1"/>
  <c r="E980" i="4"/>
  <c r="D980" i="4"/>
  <c r="D979" i="4"/>
  <c r="E979" i="4" s="1"/>
  <c r="E978" i="4"/>
  <c r="D978" i="4"/>
  <c r="D977" i="4"/>
  <c r="E977" i="4" s="1"/>
  <c r="E976" i="4"/>
  <c r="D976" i="4"/>
  <c r="D975" i="4"/>
  <c r="E975" i="4" s="1"/>
  <c r="E974" i="4"/>
  <c r="D974" i="4"/>
  <c r="D973" i="4"/>
  <c r="E973" i="4" s="1"/>
  <c r="E972" i="4"/>
  <c r="D972" i="4"/>
  <c r="D971" i="4"/>
  <c r="E971" i="4" s="1"/>
  <c r="E970" i="4"/>
  <c r="D970" i="4"/>
  <c r="D969" i="4"/>
  <c r="E969" i="4" s="1"/>
  <c r="E968" i="4"/>
  <c r="D968" i="4"/>
  <c r="D967" i="4"/>
  <c r="E967" i="4" s="1"/>
  <c r="E966" i="4"/>
  <c r="D966" i="4"/>
  <c r="D965" i="4"/>
  <c r="E965" i="4" s="1"/>
  <c r="E964" i="4"/>
  <c r="D964" i="4"/>
  <c r="D963" i="4"/>
  <c r="E963" i="4" s="1"/>
  <c r="E962" i="4"/>
  <c r="D962" i="4"/>
  <c r="D961" i="4"/>
  <c r="E961" i="4" s="1"/>
  <c r="E960" i="4"/>
  <c r="D960" i="4"/>
  <c r="D959" i="4"/>
  <c r="E959" i="4" s="1"/>
  <c r="E958" i="4"/>
  <c r="D958" i="4"/>
  <c r="D957" i="4"/>
  <c r="E957" i="4" s="1"/>
  <c r="E956" i="4"/>
  <c r="D956" i="4"/>
  <c r="D955" i="4"/>
  <c r="E955" i="4" s="1"/>
  <c r="E954" i="4"/>
  <c r="D954" i="4"/>
  <c r="D953" i="4"/>
  <c r="E953" i="4" s="1"/>
  <c r="E952" i="4"/>
  <c r="D952" i="4"/>
  <c r="D951" i="4"/>
  <c r="E951" i="4" s="1"/>
  <c r="E950" i="4"/>
  <c r="D950" i="4"/>
  <c r="D949" i="4"/>
  <c r="E949" i="4" s="1"/>
  <c r="E948" i="4"/>
  <c r="D948" i="4"/>
  <c r="D947" i="4"/>
  <c r="E947" i="4" s="1"/>
  <c r="E946" i="4"/>
  <c r="D946" i="4"/>
  <c r="D945" i="4"/>
  <c r="E945" i="4" s="1"/>
  <c r="E944" i="4"/>
  <c r="D944" i="4"/>
  <c r="D943" i="4"/>
  <c r="E943" i="4" s="1"/>
  <c r="E942" i="4"/>
  <c r="D942" i="4"/>
  <c r="D941" i="4"/>
  <c r="E941" i="4" s="1"/>
  <c r="E940" i="4"/>
  <c r="D940" i="4"/>
  <c r="D939" i="4"/>
  <c r="E939" i="4" s="1"/>
  <c r="E938" i="4"/>
  <c r="D938" i="4"/>
  <c r="D937" i="4"/>
  <c r="E937" i="4" s="1"/>
  <c r="E936" i="4"/>
  <c r="D936" i="4"/>
  <c r="D935" i="4"/>
  <c r="E935" i="4" s="1"/>
  <c r="E934" i="4"/>
  <c r="D934" i="4"/>
  <c r="D933" i="4"/>
  <c r="E933" i="4" s="1"/>
  <c r="E932" i="4"/>
  <c r="D932" i="4"/>
  <c r="D931" i="4"/>
  <c r="E931" i="4" s="1"/>
  <c r="E930" i="4"/>
  <c r="D930" i="4"/>
  <c r="D929" i="4"/>
  <c r="E929" i="4" s="1"/>
  <c r="E928" i="4"/>
  <c r="D928" i="4"/>
  <c r="D927" i="4"/>
  <c r="E927" i="4" s="1"/>
  <c r="E926" i="4"/>
  <c r="D926" i="4"/>
  <c r="D925" i="4"/>
  <c r="E925" i="4" s="1"/>
  <c r="E924" i="4"/>
  <c r="D924" i="4"/>
  <c r="D923" i="4"/>
  <c r="E923" i="4" s="1"/>
  <c r="E922" i="4"/>
  <c r="D922" i="4"/>
  <c r="D921" i="4"/>
  <c r="E921" i="4" s="1"/>
  <c r="E920" i="4"/>
  <c r="D920" i="4"/>
  <c r="D919" i="4"/>
  <c r="E919" i="4" s="1"/>
  <c r="E918" i="4"/>
  <c r="D918" i="4"/>
  <c r="D917" i="4"/>
  <c r="E917" i="4" s="1"/>
  <c r="E916" i="4"/>
  <c r="D916" i="4"/>
  <c r="D915" i="4"/>
  <c r="E915" i="4" s="1"/>
  <c r="E914" i="4"/>
  <c r="D914" i="4"/>
  <c r="D913" i="4"/>
  <c r="E913" i="4" s="1"/>
  <c r="E912" i="4"/>
  <c r="D912" i="4"/>
  <c r="D911" i="4"/>
  <c r="E911" i="4" s="1"/>
  <c r="E910" i="4"/>
  <c r="D910" i="4"/>
  <c r="D909" i="4"/>
  <c r="E909" i="4" s="1"/>
  <c r="E908" i="4"/>
  <c r="D908" i="4"/>
  <c r="D907" i="4"/>
  <c r="E907" i="4" s="1"/>
  <c r="E906" i="4"/>
  <c r="D906" i="4"/>
  <c r="D905" i="4"/>
  <c r="E905" i="4" s="1"/>
  <c r="E904" i="4"/>
  <c r="D904" i="4"/>
  <c r="D903" i="4"/>
  <c r="E903" i="4" s="1"/>
  <c r="E902" i="4"/>
  <c r="D902" i="4"/>
  <c r="D901" i="4"/>
  <c r="E901" i="4" s="1"/>
  <c r="E900" i="4"/>
  <c r="D900" i="4"/>
  <c r="D899" i="4"/>
  <c r="E899" i="4" s="1"/>
  <c r="E898" i="4"/>
  <c r="D898" i="4"/>
  <c r="D897" i="4"/>
  <c r="E897" i="4" s="1"/>
  <c r="E896" i="4"/>
  <c r="D896" i="4"/>
  <c r="D895" i="4"/>
  <c r="E895" i="4" s="1"/>
  <c r="E894" i="4"/>
  <c r="D894" i="4"/>
  <c r="D893" i="4"/>
  <c r="E893" i="4" s="1"/>
  <c r="E892" i="4"/>
  <c r="D892" i="4"/>
  <c r="D891" i="4"/>
  <c r="E891" i="4" s="1"/>
  <c r="E890" i="4"/>
  <c r="D890" i="4"/>
  <c r="D889" i="4"/>
  <c r="E889" i="4" s="1"/>
  <c r="E888" i="4"/>
  <c r="D888" i="4"/>
  <c r="D887" i="4"/>
  <c r="E887" i="4" s="1"/>
  <c r="E886" i="4"/>
  <c r="D886" i="4"/>
  <c r="D885" i="4"/>
  <c r="E885" i="4" s="1"/>
  <c r="E884" i="4"/>
  <c r="D884" i="4"/>
  <c r="D883" i="4"/>
  <c r="E883" i="4" s="1"/>
  <c r="E882" i="4"/>
  <c r="D882" i="4"/>
  <c r="D881" i="4"/>
  <c r="E881" i="4" s="1"/>
  <c r="E880" i="4"/>
  <c r="D880" i="4"/>
  <c r="D879" i="4"/>
  <c r="E879" i="4" s="1"/>
  <c r="E878" i="4"/>
  <c r="D878" i="4"/>
  <c r="D877" i="4"/>
  <c r="E877" i="4" s="1"/>
  <c r="E876" i="4"/>
  <c r="D876" i="4"/>
  <c r="D875" i="4"/>
  <c r="E875" i="4" s="1"/>
  <c r="E874" i="4"/>
  <c r="D874" i="4"/>
  <c r="D873" i="4"/>
  <c r="E873" i="4" s="1"/>
  <c r="E872" i="4"/>
  <c r="D872" i="4"/>
  <c r="D871" i="4"/>
  <c r="E871" i="4" s="1"/>
  <c r="E870" i="4"/>
  <c r="D870" i="4"/>
  <c r="D869" i="4"/>
  <c r="E869" i="4" s="1"/>
  <c r="E868" i="4"/>
  <c r="D868" i="4"/>
  <c r="D867" i="4"/>
  <c r="E867" i="4" s="1"/>
  <c r="E866" i="4"/>
  <c r="D866" i="4"/>
  <c r="D865" i="4"/>
  <c r="E865" i="4" s="1"/>
  <c r="E864" i="4"/>
  <c r="D864" i="4"/>
  <c r="D863" i="4"/>
  <c r="E863" i="4" s="1"/>
  <c r="E862" i="4"/>
  <c r="D862" i="4"/>
  <c r="D861" i="4"/>
  <c r="E861" i="4" s="1"/>
  <c r="E860" i="4"/>
  <c r="D860" i="4"/>
  <c r="D859" i="4"/>
  <c r="E859" i="4" s="1"/>
  <c r="E858" i="4"/>
  <c r="D858" i="4"/>
  <c r="D857" i="4"/>
  <c r="E857" i="4" s="1"/>
  <c r="E856" i="4"/>
  <c r="D856" i="4"/>
  <c r="D855" i="4"/>
  <c r="E855" i="4" s="1"/>
  <c r="E854" i="4"/>
  <c r="D854" i="4"/>
  <c r="D853" i="4"/>
  <c r="E853" i="4" s="1"/>
  <c r="E852" i="4"/>
  <c r="D852" i="4"/>
  <c r="D851" i="4"/>
  <c r="E851" i="4" s="1"/>
  <c r="E850" i="4"/>
  <c r="D850" i="4"/>
  <c r="D849" i="4"/>
  <c r="E849" i="4" s="1"/>
  <c r="E848" i="4"/>
  <c r="D848" i="4"/>
  <c r="D847" i="4"/>
  <c r="E847" i="4" s="1"/>
  <c r="E846" i="4"/>
  <c r="D846" i="4"/>
  <c r="D845" i="4"/>
  <c r="E845" i="4" s="1"/>
  <c r="E844" i="4"/>
  <c r="D844" i="4"/>
  <c r="D843" i="4"/>
  <c r="E843" i="4" s="1"/>
  <c r="E842" i="4"/>
  <c r="D842" i="4"/>
  <c r="D841" i="4"/>
  <c r="E841" i="4" s="1"/>
  <c r="E840" i="4"/>
  <c r="D840" i="4"/>
  <c r="D839" i="4"/>
  <c r="E839" i="4" s="1"/>
  <c r="D838" i="4"/>
  <c r="E838" i="4" s="1"/>
  <c r="D837" i="4"/>
  <c r="E837" i="4" s="1"/>
  <c r="D836" i="4"/>
  <c r="E836" i="4" s="1"/>
  <c r="D835" i="4"/>
  <c r="E835" i="4" s="1"/>
  <c r="D834" i="4"/>
  <c r="E834" i="4" s="1"/>
  <c r="D833" i="4"/>
  <c r="E833" i="4" s="1"/>
  <c r="D832" i="4"/>
  <c r="E832" i="4" s="1"/>
  <c r="D831" i="4"/>
  <c r="E831" i="4" s="1"/>
  <c r="D830" i="4"/>
  <c r="E830" i="4" s="1"/>
  <c r="D829" i="4"/>
  <c r="E829" i="4" s="1"/>
  <c r="D828" i="4"/>
  <c r="E828" i="4" s="1"/>
  <c r="D827" i="4"/>
  <c r="E827" i="4" s="1"/>
  <c r="D826" i="4"/>
  <c r="E826" i="4" s="1"/>
  <c r="D825" i="4"/>
  <c r="E825" i="4" s="1"/>
  <c r="D824" i="4"/>
  <c r="E824" i="4" s="1"/>
  <c r="D823" i="4"/>
  <c r="E823" i="4" s="1"/>
  <c r="D822" i="4"/>
  <c r="E822" i="4" s="1"/>
  <c r="D821" i="4"/>
  <c r="E821" i="4" s="1"/>
  <c r="D820" i="4"/>
  <c r="E820" i="4" s="1"/>
  <c r="D819" i="4"/>
  <c r="E819" i="4" s="1"/>
  <c r="D818" i="4"/>
  <c r="E818" i="4" s="1"/>
  <c r="D817" i="4"/>
  <c r="E817" i="4" s="1"/>
  <c r="D816" i="4"/>
  <c r="E816" i="4" s="1"/>
  <c r="D815" i="4"/>
  <c r="E815" i="4" s="1"/>
  <c r="D814" i="4"/>
  <c r="E814" i="4" s="1"/>
  <c r="D813" i="4"/>
  <c r="E813" i="4" s="1"/>
  <c r="D812" i="4"/>
  <c r="E812" i="4" s="1"/>
  <c r="D811" i="4"/>
  <c r="E811" i="4" s="1"/>
  <c r="D810" i="4"/>
  <c r="E810" i="4" s="1"/>
  <c r="D809" i="4"/>
  <c r="E809" i="4" s="1"/>
  <c r="D808" i="4"/>
  <c r="E808" i="4" s="1"/>
  <c r="D807" i="4"/>
  <c r="E807" i="4" s="1"/>
  <c r="D806" i="4"/>
  <c r="E806" i="4" s="1"/>
  <c r="D805" i="4"/>
  <c r="E805" i="4" s="1"/>
  <c r="D804" i="4"/>
  <c r="E804" i="4" s="1"/>
  <c r="D803" i="4"/>
  <c r="E803" i="4" s="1"/>
  <c r="D802" i="4"/>
  <c r="E802" i="4" s="1"/>
  <c r="D801" i="4"/>
  <c r="E801" i="4" s="1"/>
  <c r="D800" i="4"/>
  <c r="E800" i="4" s="1"/>
  <c r="D799" i="4"/>
  <c r="E799" i="4" s="1"/>
  <c r="D798" i="4"/>
  <c r="E798" i="4" s="1"/>
  <c r="D797" i="4"/>
  <c r="E797" i="4" s="1"/>
  <c r="D796" i="4"/>
  <c r="E796" i="4" s="1"/>
  <c r="D795" i="4"/>
  <c r="E795" i="4" s="1"/>
  <c r="D794" i="4"/>
  <c r="E794" i="4" s="1"/>
  <c r="D793" i="4"/>
  <c r="E793" i="4" s="1"/>
  <c r="D792" i="4"/>
  <c r="E792" i="4" s="1"/>
  <c r="D791" i="4"/>
  <c r="E791" i="4" s="1"/>
  <c r="D790" i="4"/>
  <c r="E790" i="4" s="1"/>
  <c r="D789" i="4"/>
  <c r="E789" i="4" s="1"/>
  <c r="D788" i="4"/>
  <c r="E788" i="4" s="1"/>
  <c r="D787" i="4"/>
  <c r="E787" i="4" s="1"/>
  <c r="D786" i="4"/>
  <c r="E786" i="4" s="1"/>
  <c r="D785" i="4"/>
  <c r="E785" i="4" s="1"/>
  <c r="D784" i="4"/>
  <c r="E784" i="4" s="1"/>
  <c r="D783" i="4"/>
  <c r="E783" i="4" s="1"/>
  <c r="D782" i="4"/>
  <c r="E782" i="4" s="1"/>
  <c r="D781" i="4"/>
  <c r="E781" i="4" s="1"/>
  <c r="D780" i="4"/>
  <c r="E780" i="4" s="1"/>
  <c r="D779" i="4"/>
  <c r="E779" i="4" s="1"/>
  <c r="D778" i="4"/>
  <c r="E778" i="4" s="1"/>
  <c r="D777" i="4"/>
  <c r="E777" i="4" s="1"/>
  <c r="D776" i="4"/>
  <c r="E776" i="4" s="1"/>
  <c r="D775" i="4"/>
  <c r="E775" i="4" s="1"/>
  <c r="D774" i="4"/>
  <c r="E774" i="4" s="1"/>
  <c r="D773" i="4"/>
  <c r="E773" i="4" s="1"/>
  <c r="D772" i="4"/>
  <c r="E772" i="4" s="1"/>
  <c r="D771" i="4"/>
  <c r="E771" i="4" s="1"/>
  <c r="D770" i="4"/>
  <c r="E770" i="4" s="1"/>
  <c r="D769" i="4"/>
  <c r="E769" i="4" s="1"/>
  <c r="D768" i="4"/>
  <c r="E768" i="4" s="1"/>
  <c r="D767" i="4"/>
  <c r="E767" i="4" s="1"/>
  <c r="D766" i="4"/>
  <c r="E766" i="4" s="1"/>
  <c r="D765" i="4"/>
  <c r="E765" i="4" s="1"/>
  <c r="D764" i="4"/>
  <c r="E764" i="4" s="1"/>
  <c r="D763" i="4"/>
  <c r="E763" i="4" s="1"/>
  <c r="D762" i="4"/>
  <c r="E762" i="4" s="1"/>
  <c r="D761" i="4"/>
  <c r="E761" i="4" s="1"/>
  <c r="D760" i="4"/>
  <c r="E760" i="4" s="1"/>
  <c r="D759" i="4"/>
  <c r="E759" i="4" s="1"/>
  <c r="D758" i="4"/>
  <c r="E758" i="4" s="1"/>
  <c r="D757" i="4"/>
  <c r="E757" i="4" s="1"/>
  <c r="D756" i="4"/>
  <c r="E756" i="4" s="1"/>
  <c r="D755" i="4"/>
  <c r="E755" i="4" s="1"/>
  <c r="D754" i="4"/>
  <c r="E754" i="4" s="1"/>
  <c r="D753" i="4"/>
  <c r="E753" i="4" s="1"/>
  <c r="D752" i="4"/>
  <c r="E752" i="4" s="1"/>
  <c r="D751" i="4"/>
  <c r="E751" i="4" s="1"/>
  <c r="D750" i="4"/>
  <c r="E750" i="4" s="1"/>
  <c r="D749" i="4"/>
  <c r="E749" i="4" s="1"/>
  <c r="D748" i="4"/>
  <c r="E748" i="4" s="1"/>
  <c r="D747" i="4"/>
  <c r="E747" i="4" s="1"/>
  <c r="D746" i="4"/>
  <c r="E746" i="4" s="1"/>
  <c r="D745" i="4"/>
  <c r="E745" i="4" s="1"/>
  <c r="D744" i="4"/>
  <c r="E744" i="4" s="1"/>
  <c r="D743" i="4"/>
  <c r="E743" i="4" s="1"/>
  <c r="D742" i="4"/>
  <c r="E742" i="4" s="1"/>
  <c r="D741" i="4"/>
  <c r="E741" i="4" s="1"/>
  <c r="D740" i="4"/>
  <c r="E740" i="4" s="1"/>
  <c r="D739" i="4"/>
  <c r="E739" i="4" s="1"/>
  <c r="D738" i="4"/>
  <c r="E738" i="4" s="1"/>
  <c r="D737" i="4"/>
  <c r="E737" i="4" s="1"/>
  <c r="D736" i="4"/>
  <c r="E736" i="4" s="1"/>
  <c r="D735" i="4"/>
  <c r="E735" i="4" s="1"/>
  <c r="D734" i="4"/>
  <c r="E734" i="4" s="1"/>
  <c r="D733" i="4"/>
  <c r="E733" i="4" s="1"/>
  <c r="D732" i="4"/>
  <c r="E732" i="4" s="1"/>
  <c r="D731" i="4"/>
  <c r="E731" i="4" s="1"/>
  <c r="D730" i="4"/>
  <c r="E730" i="4" s="1"/>
  <c r="D729" i="4"/>
  <c r="E729" i="4" s="1"/>
  <c r="D728" i="4"/>
  <c r="E728" i="4" s="1"/>
  <c r="D727" i="4"/>
  <c r="E727" i="4" s="1"/>
  <c r="D726" i="4"/>
  <c r="E726" i="4" s="1"/>
  <c r="D725" i="4"/>
  <c r="E725" i="4" s="1"/>
  <c r="D724" i="4"/>
  <c r="E724" i="4" s="1"/>
  <c r="D723" i="4"/>
  <c r="E723" i="4" s="1"/>
  <c r="D722" i="4"/>
  <c r="E722" i="4" s="1"/>
  <c r="D721" i="4"/>
  <c r="E721" i="4" s="1"/>
  <c r="D720" i="4"/>
  <c r="E720" i="4" s="1"/>
  <c r="D719" i="4"/>
  <c r="E719" i="4" s="1"/>
  <c r="D718" i="4"/>
  <c r="E718" i="4" s="1"/>
  <c r="D717" i="4"/>
  <c r="E717" i="4" s="1"/>
  <c r="D716" i="4"/>
  <c r="E716" i="4" s="1"/>
  <c r="D715" i="4"/>
  <c r="E715" i="4" s="1"/>
  <c r="D714" i="4"/>
  <c r="E714" i="4" s="1"/>
  <c r="D713" i="4"/>
  <c r="E713" i="4" s="1"/>
  <c r="D712" i="4"/>
  <c r="E712" i="4" s="1"/>
  <c r="D711" i="4"/>
  <c r="E711" i="4" s="1"/>
  <c r="D710" i="4"/>
  <c r="E710" i="4" s="1"/>
  <c r="D709" i="4"/>
  <c r="E709" i="4" s="1"/>
  <c r="D708" i="4"/>
  <c r="E708" i="4" s="1"/>
  <c r="D707" i="4"/>
  <c r="E707" i="4" s="1"/>
  <c r="D706" i="4"/>
  <c r="E706" i="4" s="1"/>
  <c r="D705" i="4"/>
  <c r="E705" i="4" s="1"/>
  <c r="D704" i="4"/>
  <c r="E704" i="4" s="1"/>
  <c r="D703" i="4"/>
  <c r="E703" i="4" s="1"/>
  <c r="D702" i="4"/>
  <c r="E702" i="4" s="1"/>
  <c r="D701" i="4"/>
  <c r="E701" i="4" s="1"/>
  <c r="D700" i="4"/>
  <c r="E700" i="4" s="1"/>
  <c r="D699" i="4"/>
  <c r="E699" i="4" s="1"/>
  <c r="D698" i="4"/>
  <c r="E698" i="4" s="1"/>
  <c r="D697" i="4"/>
  <c r="E697" i="4" s="1"/>
  <c r="D696" i="4"/>
  <c r="E696" i="4" s="1"/>
  <c r="D695" i="4"/>
  <c r="E695" i="4" s="1"/>
  <c r="D694" i="4"/>
  <c r="E694" i="4" s="1"/>
  <c r="D693" i="4"/>
  <c r="E693" i="4" s="1"/>
  <c r="D692" i="4"/>
  <c r="E692" i="4" s="1"/>
  <c r="D691" i="4"/>
  <c r="E691" i="4" s="1"/>
  <c r="D690" i="4"/>
  <c r="E690" i="4" s="1"/>
  <c r="D689" i="4"/>
  <c r="E689" i="4" s="1"/>
  <c r="D688" i="4"/>
  <c r="E688" i="4" s="1"/>
  <c r="D687" i="4"/>
  <c r="E687" i="4" s="1"/>
  <c r="D686" i="4"/>
  <c r="E686" i="4" s="1"/>
  <c r="D685" i="4"/>
  <c r="E685" i="4" s="1"/>
  <c r="D684" i="4"/>
  <c r="E684" i="4" s="1"/>
  <c r="D683" i="4"/>
  <c r="E683" i="4" s="1"/>
  <c r="D682" i="4"/>
  <c r="E682" i="4" s="1"/>
  <c r="D681" i="4"/>
  <c r="E681" i="4" s="1"/>
  <c r="D680" i="4"/>
  <c r="E680" i="4" s="1"/>
  <c r="D679" i="4"/>
  <c r="E679" i="4" s="1"/>
  <c r="D678" i="4"/>
  <c r="E678" i="4" s="1"/>
  <c r="D677" i="4"/>
  <c r="E677" i="4" s="1"/>
  <c r="D676" i="4"/>
  <c r="E676" i="4" s="1"/>
  <c r="D675" i="4"/>
  <c r="E675" i="4" s="1"/>
  <c r="D674" i="4"/>
  <c r="E674" i="4" s="1"/>
  <c r="D673" i="4"/>
  <c r="E673" i="4" s="1"/>
  <c r="D672" i="4"/>
  <c r="E672" i="4" s="1"/>
  <c r="D671" i="4"/>
  <c r="E671" i="4" s="1"/>
  <c r="D670" i="4"/>
  <c r="E670" i="4" s="1"/>
  <c r="D669" i="4"/>
  <c r="E669" i="4" s="1"/>
  <c r="D668" i="4"/>
  <c r="E668" i="4" s="1"/>
  <c r="D667" i="4"/>
  <c r="E667" i="4" s="1"/>
  <c r="E666" i="4"/>
  <c r="D666" i="4"/>
  <c r="D665" i="4"/>
  <c r="E665" i="4" s="1"/>
  <c r="D664" i="4"/>
  <c r="E664" i="4" s="1"/>
  <c r="D663" i="4"/>
  <c r="E663" i="4" s="1"/>
  <c r="E662" i="4"/>
  <c r="D662" i="4"/>
  <c r="D661" i="4"/>
  <c r="E661" i="4" s="1"/>
  <c r="D660" i="4"/>
  <c r="E660" i="4" s="1"/>
  <c r="D659" i="4"/>
  <c r="E659" i="4" s="1"/>
  <c r="E658" i="4"/>
  <c r="D658" i="4"/>
  <c r="D657" i="4"/>
  <c r="E657" i="4" s="1"/>
  <c r="D656" i="4"/>
  <c r="E656" i="4" s="1"/>
  <c r="D655" i="4"/>
  <c r="E655" i="4" s="1"/>
  <c r="E654" i="4"/>
  <c r="D654" i="4"/>
  <c r="D653" i="4"/>
  <c r="E653" i="4" s="1"/>
  <c r="D652" i="4"/>
  <c r="E652" i="4" s="1"/>
  <c r="D651" i="4"/>
  <c r="E651" i="4" s="1"/>
  <c r="E650" i="4"/>
  <c r="D650" i="4"/>
  <c r="D649" i="4"/>
  <c r="E649" i="4" s="1"/>
  <c r="D648" i="4"/>
  <c r="E648" i="4" s="1"/>
  <c r="D647" i="4"/>
  <c r="E647" i="4" s="1"/>
  <c r="E646" i="4"/>
  <c r="D646" i="4"/>
  <c r="D645" i="4"/>
  <c r="E645" i="4" s="1"/>
  <c r="D644" i="4"/>
  <c r="E644" i="4" s="1"/>
  <c r="D643" i="4"/>
  <c r="E643" i="4" s="1"/>
  <c r="E642" i="4"/>
  <c r="D642" i="4"/>
  <c r="D641" i="4"/>
  <c r="E641" i="4" s="1"/>
  <c r="D640" i="4"/>
  <c r="E640" i="4" s="1"/>
  <c r="D639" i="4"/>
  <c r="E639" i="4" s="1"/>
  <c r="E638" i="4"/>
  <c r="D638" i="4"/>
  <c r="D637" i="4"/>
  <c r="E637" i="4" s="1"/>
  <c r="D636" i="4"/>
  <c r="E636" i="4" s="1"/>
  <c r="D635" i="4"/>
  <c r="E635" i="4" s="1"/>
  <c r="E634" i="4"/>
  <c r="D634" i="4"/>
  <c r="D633" i="4"/>
  <c r="E633" i="4" s="1"/>
  <c r="D632" i="4"/>
  <c r="E632" i="4" s="1"/>
  <c r="D631" i="4"/>
  <c r="E631" i="4" s="1"/>
  <c r="E630" i="4"/>
  <c r="D630" i="4"/>
  <c r="D629" i="4"/>
  <c r="E629" i="4" s="1"/>
  <c r="D628" i="4"/>
  <c r="E628" i="4" s="1"/>
  <c r="D627" i="4"/>
  <c r="E627" i="4" s="1"/>
  <c r="E626" i="4"/>
  <c r="D626" i="4"/>
  <c r="D625" i="4"/>
  <c r="E625" i="4" s="1"/>
  <c r="D624" i="4"/>
  <c r="E624" i="4" s="1"/>
  <c r="D623" i="4"/>
  <c r="E623" i="4" s="1"/>
  <c r="E622" i="4"/>
  <c r="D622" i="4"/>
  <c r="D621" i="4"/>
  <c r="E621" i="4" s="1"/>
  <c r="D620" i="4"/>
  <c r="E620" i="4" s="1"/>
  <c r="D619" i="4"/>
  <c r="E619" i="4" s="1"/>
  <c r="E618" i="4"/>
  <c r="D618" i="4"/>
  <c r="D617" i="4"/>
  <c r="E617" i="4" s="1"/>
  <c r="D616" i="4"/>
  <c r="E616" i="4" s="1"/>
  <c r="D615" i="4"/>
  <c r="E615" i="4" s="1"/>
  <c r="E614" i="4"/>
  <c r="D614" i="4"/>
  <c r="D613" i="4"/>
  <c r="E613" i="4" s="1"/>
  <c r="D612" i="4"/>
  <c r="E612" i="4" s="1"/>
  <c r="D611" i="4"/>
  <c r="E611" i="4" s="1"/>
  <c r="E610" i="4"/>
  <c r="D610" i="4"/>
  <c r="D609" i="4"/>
  <c r="E609" i="4" s="1"/>
  <c r="E608" i="4"/>
  <c r="D608" i="4"/>
  <c r="D607" i="4"/>
  <c r="E607" i="4" s="1"/>
  <c r="E606" i="4"/>
  <c r="D606" i="4"/>
  <c r="D605" i="4"/>
  <c r="E605" i="4" s="1"/>
  <c r="D604" i="4"/>
  <c r="E604" i="4" s="1"/>
  <c r="D603" i="4"/>
  <c r="E603" i="4" s="1"/>
  <c r="E602" i="4"/>
  <c r="D602" i="4"/>
  <c r="D601" i="4"/>
  <c r="E601" i="4" s="1"/>
  <c r="E600" i="4"/>
  <c r="D600" i="4"/>
  <c r="D599" i="4"/>
  <c r="E599" i="4" s="1"/>
  <c r="E598" i="4"/>
  <c r="D598" i="4"/>
  <c r="D597" i="4"/>
  <c r="E597" i="4" s="1"/>
  <c r="D596" i="4"/>
  <c r="E596" i="4" s="1"/>
  <c r="D595" i="4"/>
  <c r="E595" i="4" s="1"/>
  <c r="E594" i="4"/>
  <c r="D594" i="4"/>
  <c r="D593" i="4"/>
  <c r="E593" i="4" s="1"/>
  <c r="E592" i="4"/>
  <c r="D592" i="4"/>
  <c r="D591" i="4"/>
  <c r="E591" i="4" s="1"/>
  <c r="E590" i="4"/>
  <c r="D590" i="4"/>
  <c r="D589" i="4"/>
  <c r="E589" i="4" s="1"/>
  <c r="D588" i="4"/>
  <c r="E588" i="4" s="1"/>
  <c r="D587" i="4"/>
  <c r="E587" i="4" s="1"/>
  <c r="E586" i="4"/>
  <c r="D586" i="4"/>
  <c r="D585" i="4"/>
  <c r="E585" i="4" s="1"/>
  <c r="E584" i="4"/>
  <c r="D584" i="4"/>
  <c r="D583" i="4"/>
  <c r="E583" i="4" s="1"/>
  <c r="E582" i="4"/>
  <c r="D582" i="4"/>
  <c r="D581" i="4"/>
  <c r="E581" i="4" s="1"/>
  <c r="D580" i="4"/>
  <c r="E580" i="4" s="1"/>
  <c r="D579" i="4"/>
  <c r="E579" i="4" s="1"/>
  <c r="E578" i="4"/>
  <c r="D578" i="4"/>
  <c r="D577" i="4"/>
  <c r="E577" i="4" s="1"/>
  <c r="E576" i="4"/>
  <c r="D576" i="4"/>
  <c r="D575" i="4"/>
  <c r="E575" i="4" s="1"/>
  <c r="E574" i="4"/>
  <c r="D574" i="4"/>
  <c r="D573" i="4"/>
  <c r="E573" i="4" s="1"/>
  <c r="D572" i="4"/>
  <c r="E572" i="4" s="1"/>
  <c r="D571" i="4"/>
  <c r="E571" i="4" s="1"/>
  <c r="E570" i="4"/>
  <c r="D570" i="4"/>
  <c r="D569" i="4"/>
  <c r="E569" i="4" s="1"/>
  <c r="E568" i="4"/>
  <c r="D568" i="4"/>
  <c r="D567" i="4"/>
  <c r="E567" i="4" s="1"/>
  <c r="E566" i="4"/>
  <c r="D566" i="4"/>
  <c r="D565" i="4"/>
  <c r="E565" i="4" s="1"/>
  <c r="D564" i="4"/>
  <c r="E564" i="4" s="1"/>
  <c r="D563" i="4"/>
  <c r="E563" i="4" s="1"/>
  <c r="E562" i="4"/>
  <c r="D562" i="4"/>
  <c r="D561" i="4"/>
  <c r="E561" i="4" s="1"/>
  <c r="E560" i="4"/>
  <c r="D560" i="4"/>
  <c r="D559" i="4"/>
  <c r="E559" i="4" s="1"/>
  <c r="E558" i="4"/>
  <c r="D558" i="4"/>
  <c r="D557" i="4"/>
  <c r="E557" i="4" s="1"/>
  <c r="D556" i="4"/>
  <c r="E556" i="4" s="1"/>
  <c r="D555" i="4"/>
  <c r="E555" i="4" s="1"/>
  <c r="E554" i="4"/>
  <c r="D554" i="4"/>
  <c r="D553" i="4"/>
  <c r="E553" i="4" s="1"/>
  <c r="E552" i="4"/>
  <c r="D552" i="4"/>
  <c r="D551" i="4"/>
  <c r="E551" i="4" s="1"/>
  <c r="E550" i="4"/>
  <c r="D550" i="4"/>
  <c r="D549" i="4"/>
  <c r="E549" i="4" s="1"/>
  <c r="D548" i="4"/>
  <c r="E548" i="4" s="1"/>
  <c r="D547" i="4"/>
  <c r="E547" i="4" s="1"/>
  <c r="E546" i="4"/>
  <c r="D546" i="4"/>
  <c r="D545" i="4"/>
  <c r="E545" i="4" s="1"/>
  <c r="E544" i="4"/>
  <c r="D544" i="4"/>
  <c r="D543" i="4"/>
  <c r="E543" i="4" s="1"/>
  <c r="D542" i="4"/>
  <c r="E542" i="4" s="1"/>
  <c r="D541" i="4"/>
  <c r="E541" i="4" s="1"/>
  <c r="D540" i="4"/>
  <c r="E540" i="4" s="1"/>
  <c r="D539" i="4"/>
  <c r="E539" i="4" s="1"/>
  <c r="E538" i="4"/>
  <c r="D538" i="4"/>
  <c r="D537" i="4"/>
  <c r="E537" i="4" s="1"/>
  <c r="E536" i="4"/>
  <c r="D536" i="4"/>
  <c r="D535" i="4"/>
  <c r="E535" i="4" s="1"/>
  <c r="E534" i="4"/>
  <c r="D534" i="4"/>
  <c r="D533" i="4"/>
  <c r="E533" i="4" s="1"/>
  <c r="D532" i="4"/>
  <c r="E532" i="4" s="1"/>
  <c r="D531" i="4"/>
  <c r="E531" i="4" s="1"/>
  <c r="E530" i="4"/>
  <c r="D530" i="4"/>
  <c r="D529" i="4"/>
  <c r="E529" i="4" s="1"/>
  <c r="E528" i="4"/>
  <c r="D528" i="4"/>
  <c r="D527" i="4"/>
  <c r="E527" i="4" s="1"/>
  <c r="D526" i="4"/>
  <c r="E526" i="4" s="1"/>
  <c r="D525" i="4"/>
  <c r="E525" i="4" s="1"/>
  <c r="D524" i="4"/>
  <c r="E524" i="4" s="1"/>
  <c r="D523" i="4"/>
  <c r="E523" i="4" s="1"/>
  <c r="E522" i="4"/>
  <c r="D522" i="4"/>
  <c r="D521" i="4"/>
  <c r="E521" i="4" s="1"/>
  <c r="E520" i="4"/>
  <c r="D520" i="4"/>
  <c r="D519" i="4"/>
  <c r="E519" i="4" s="1"/>
  <c r="D518" i="4"/>
  <c r="E518" i="4" s="1"/>
  <c r="D517" i="4"/>
  <c r="E517" i="4" s="1"/>
  <c r="D516" i="4"/>
  <c r="E516" i="4" s="1"/>
  <c r="D515" i="4"/>
  <c r="E515" i="4" s="1"/>
  <c r="E514" i="4"/>
  <c r="D514" i="4"/>
  <c r="D513" i="4"/>
  <c r="E513" i="4" s="1"/>
  <c r="E512" i="4"/>
  <c r="D512" i="4"/>
  <c r="D511" i="4"/>
  <c r="E511" i="4" s="1"/>
  <c r="D510" i="4"/>
  <c r="E510" i="4" s="1"/>
  <c r="D509" i="4"/>
  <c r="E509" i="4" s="1"/>
  <c r="D508" i="4"/>
  <c r="E508" i="4" s="1"/>
  <c r="D507" i="4"/>
  <c r="E507" i="4" s="1"/>
  <c r="E506" i="4"/>
  <c r="D506" i="4"/>
  <c r="D505" i="4"/>
  <c r="E505" i="4" s="1"/>
  <c r="E504" i="4"/>
  <c r="D504" i="4"/>
  <c r="D503" i="4"/>
  <c r="E503" i="4" s="1"/>
  <c r="D502" i="4"/>
  <c r="E502" i="4" s="1"/>
  <c r="D501" i="4"/>
  <c r="E501" i="4" s="1"/>
  <c r="D500" i="4"/>
  <c r="E500" i="4" s="1"/>
  <c r="D499" i="4"/>
  <c r="E499" i="4" s="1"/>
  <c r="E498" i="4"/>
  <c r="D498" i="4"/>
  <c r="D497" i="4"/>
  <c r="E497" i="4" s="1"/>
  <c r="E496" i="4"/>
  <c r="D496" i="4"/>
  <c r="D495" i="4"/>
  <c r="E495" i="4" s="1"/>
  <c r="D494" i="4"/>
  <c r="E494" i="4" s="1"/>
  <c r="D493" i="4"/>
  <c r="E493" i="4" s="1"/>
  <c r="D492" i="4"/>
  <c r="E492" i="4" s="1"/>
  <c r="D491" i="4"/>
  <c r="E491" i="4" s="1"/>
  <c r="E490" i="4"/>
  <c r="D490" i="4"/>
  <c r="D489" i="4"/>
  <c r="E489" i="4" s="1"/>
  <c r="E488" i="4"/>
  <c r="D488" i="4"/>
  <c r="D487" i="4"/>
  <c r="E487" i="4" s="1"/>
  <c r="D486" i="4"/>
  <c r="E486" i="4" s="1"/>
  <c r="D485" i="4"/>
  <c r="E485" i="4" s="1"/>
  <c r="D484" i="4"/>
  <c r="E484" i="4" s="1"/>
  <c r="D483" i="4"/>
  <c r="E483" i="4" s="1"/>
  <c r="E482" i="4"/>
  <c r="D482" i="4"/>
  <c r="D481" i="4"/>
  <c r="E481" i="4" s="1"/>
  <c r="E480" i="4"/>
  <c r="D480" i="4"/>
  <c r="D479" i="4"/>
  <c r="E479" i="4" s="1"/>
  <c r="D478" i="4"/>
  <c r="E478" i="4" s="1"/>
  <c r="D477" i="4"/>
  <c r="E477" i="4" s="1"/>
  <c r="D476" i="4"/>
  <c r="E476" i="4" s="1"/>
  <c r="D475" i="4"/>
  <c r="E475" i="4" s="1"/>
  <c r="E474" i="4"/>
  <c r="D474" i="4"/>
  <c r="D473" i="4"/>
  <c r="E473" i="4" s="1"/>
  <c r="E472" i="4"/>
  <c r="D472" i="4"/>
  <c r="D471" i="4"/>
  <c r="E471" i="4" s="1"/>
  <c r="D470" i="4"/>
  <c r="E470" i="4" s="1"/>
  <c r="D469" i="4"/>
  <c r="E469" i="4" s="1"/>
  <c r="D468" i="4"/>
  <c r="E468" i="4" s="1"/>
  <c r="D467" i="4"/>
  <c r="E467" i="4" s="1"/>
  <c r="E466" i="4"/>
  <c r="D466" i="4"/>
  <c r="D465" i="4"/>
  <c r="E465" i="4" s="1"/>
  <c r="E464" i="4"/>
  <c r="D464" i="4"/>
  <c r="D463" i="4"/>
  <c r="E463" i="4" s="1"/>
  <c r="D462" i="4"/>
  <c r="E462" i="4" s="1"/>
  <c r="D461" i="4"/>
  <c r="E461" i="4" s="1"/>
  <c r="D460" i="4"/>
  <c r="E460" i="4" s="1"/>
  <c r="D459" i="4"/>
  <c r="E459" i="4" s="1"/>
  <c r="E458" i="4"/>
  <c r="D458" i="4"/>
  <c r="D457" i="4"/>
  <c r="E457" i="4" s="1"/>
  <c r="E456" i="4"/>
  <c r="D456" i="4"/>
  <c r="D455" i="4"/>
  <c r="E455" i="4" s="1"/>
  <c r="D454" i="4"/>
  <c r="E454" i="4" s="1"/>
  <c r="D453" i="4"/>
  <c r="E453" i="4" s="1"/>
  <c r="D452" i="4"/>
  <c r="E452" i="4" s="1"/>
  <c r="D451" i="4"/>
  <c r="E451" i="4" s="1"/>
  <c r="E450" i="4"/>
  <c r="D450" i="4"/>
  <c r="D449" i="4"/>
  <c r="E449" i="4" s="1"/>
  <c r="E448" i="4"/>
  <c r="D448" i="4"/>
  <c r="D447" i="4"/>
  <c r="E447" i="4" s="1"/>
  <c r="D446" i="4"/>
  <c r="E446" i="4" s="1"/>
  <c r="D445" i="4"/>
  <c r="E445" i="4" s="1"/>
  <c r="D444" i="4"/>
  <c r="E444" i="4" s="1"/>
  <c r="D443" i="4"/>
  <c r="E443" i="4" s="1"/>
  <c r="E442" i="4"/>
  <c r="D442" i="4"/>
  <c r="D441" i="4"/>
  <c r="E441" i="4" s="1"/>
  <c r="E440" i="4"/>
  <c r="D440" i="4"/>
  <c r="D439" i="4"/>
  <c r="E439" i="4" s="1"/>
  <c r="E438" i="4"/>
  <c r="D438" i="4"/>
  <c r="D437" i="4"/>
  <c r="E437" i="4" s="1"/>
  <c r="D436" i="4"/>
  <c r="E436" i="4" s="1"/>
  <c r="D435" i="4"/>
  <c r="E435" i="4" s="1"/>
  <c r="E434" i="4"/>
  <c r="D434" i="4"/>
  <c r="D433" i="4"/>
  <c r="E433" i="4" s="1"/>
  <c r="E432" i="4"/>
  <c r="D432" i="4"/>
  <c r="D431" i="4"/>
  <c r="E431" i="4" s="1"/>
  <c r="E430" i="4"/>
  <c r="D430" i="4"/>
  <c r="D429" i="4"/>
  <c r="E429" i="4" s="1"/>
  <c r="D428" i="4"/>
  <c r="E428" i="4" s="1"/>
  <c r="D427" i="4"/>
  <c r="E427" i="4" s="1"/>
  <c r="E426" i="4"/>
  <c r="D426" i="4"/>
  <c r="D425" i="4"/>
  <c r="E425" i="4" s="1"/>
  <c r="E424" i="4"/>
  <c r="D424" i="4"/>
  <c r="D423" i="4"/>
  <c r="E423" i="4" s="1"/>
  <c r="E422" i="4"/>
  <c r="D422" i="4"/>
  <c r="D421" i="4"/>
  <c r="E421" i="4" s="1"/>
  <c r="D420" i="4"/>
  <c r="E420" i="4" s="1"/>
  <c r="D419" i="4"/>
  <c r="E419" i="4" s="1"/>
  <c r="E418" i="4"/>
  <c r="D418" i="4"/>
  <c r="D417" i="4"/>
  <c r="E417" i="4" s="1"/>
  <c r="E416" i="4"/>
  <c r="D416" i="4"/>
  <c r="D415" i="4"/>
  <c r="E415" i="4" s="1"/>
  <c r="D414" i="4"/>
  <c r="E414" i="4" s="1"/>
  <c r="D413" i="4"/>
  <c r="E413" i="4" s="1"/>
  <c r="D412" i="4"/>
  <c r="E412" i="4" s="1"/>
  <c r="D411" i="4"/>
  <c r="E411" i="4" s="1"/>
  <c r="E410" i="4"/>
  <c r="D410" i="4"/>
  <c r="D409" i="4"/>
  <c r="E409" i="4" s="1"/>
  <c r="E408" i="4"/>
  <c r="D408" i="4"/>
  <c r="D407" i="4"/>
  <c r="E407" i="4" s="1"/>
  <c r="D406" i="4"/>
  <c r="E406" i="4" s="1"/>
  <c r="D405" i="4"/>
  <c r="E405" i="4" s="1"/>
  <c r="D404" i="4"/>
  <c r="E404" i="4" s="1"/>
  <c r="D403" i="4"/>
  <c r="E403" i="4" s="1"/>
  <c r="E402" i="4"/>
  <c r="D402" i="4"/>
  <c r="D401" i="4"/>
  <c r="E401" i="4" s="1"/>
  <c r="E400" i="4"/>
  <c r="D400" i="4"/>
  <c r="D399" i="4"/>
  <c r="E399" i="4" s="1"/>
  <c r="D398" i="4"/>
  <c r="E398" i="4" s="1"/>
  <c r="D397" i="4"/>
  <c r="E397" i="4" s="1"/>
  <c r="D396" i="4"/>
  <c r="E396" i="4" s="1"/>
  <c r="D395" i="4"/>
  <c r="E395" i="4" s="1"/>
  <c r="E394" i="4"/>
  <c r="D394" i="4"/>
  <c r="D393" i="4"/>
  <c r="E393" i="4" s="1"/>
  <c r="E392" i="4"/>
  <c r="D392" i="4"/>
  <c r="D391" i="4"/>
  <c r="E391" i="4" s="1"/>
  <c r="D390" i="4"/>
  <c r="E390" i="4" s="1"/>
  <c r="D389" i="4"/>
  <c r="E389" i="4" s="1"/>
  <c r="D388" i="4"/>
  <c r="E388" i="4" s="1"/>
  <c r="D387" i="4"/>
  <c r="E387" i="4" s="1"/>
  <c r="E386" i="4"/>
  <c r="D386" i="4"/>
  <c r="D385" i="4"/>
  <c r="E385" i="4" s="1"/>
  <c r="E384" i="4"/>
  <c r="D384" i="4"/>
  <c r="D383" i="4"/>
  <c r="E383" i="4" s="1"/>
  <c r="D382" i="4"/>
  <c r="E382" i="4" s="1"/>
  <c r="D381" i="4"/>
  <c r="E381" i="4" s="1"/>
  <c r="D380" i="4"/>
  <c r="E380" i="4" s="1"/>
  <c r="D379" i="4"/>
  <c r="E379" i="4" s="1"/>
  <c r="E378" i="4"/>
  <c r="D378" i="4"/>
  <c r="D377" i="4"/>
  <c r="E377" i="4" s="1"/>
  <c r="E376" i="4"/>
  <c r="D376" i="4"/>
  <c r="D375" i="4"/>
  <c r="E375" i="4" s="1"/>
  <c r="D374" i="4"/>
  <c r="E374" i="4" s="1"/>
  <c r="D373" i="4"/>
  <c r="E373" i="4" s="1"/>
  <c r="D372" i="4"/>
  <c r="E372" i="4" s="1"/>
  <c r="D371" i="4"/>
  <c r="E371" i="4" s="1"/>
  <c r="E370" i="4"/>
  <c r="D370" i="4"/>
  <c r="D369" i="4"/>
  <c r="E369" i="4" s="1"/>
  <c r="E368" i="4"/>
  <c r="D368" i="4"/>
  <c r="D367" i="4"/>
  <c r="E367" i="4" s="1"/>
  <c r="D366" i="4"/>
  <c r="E366" i="4" s="1"/>
  <c r="D365" i="4"/>
  <c r="E365" i="4" s="1"/>
  <c r="D364" i="4"/>
  <c r="E364" i="4" s="1"/>
  <c r="D363" i="4"/>
  <c r="E363" i="4" s="1"/>
  <c r="E362" i="4"/>
  <c r="D362" i="4"/>
  <c r="D361" i="4"/>
  <c r="E361" i="4" s="1"/>
  <c r="E360" i="4"/>
  <c r="D360" i="4"/>
  <c r="D359" i="4"/>
  <c r="E359" i="4" s="1"/>
  <c r="D358" i="4"/>
  <c r="E358" i="4" s="1"/>
  <c r="D357" i="4"/>
  <c r="E357" i="4" s="1"/>
  <c r="D356" i="4"/>
  <c r="E356" i="4" s="1"/>
  <c r="D355" i="4"/>
  <c r="E355" i="4" s="1"/>
  <c r="E354" i="4"/>
  <c r="D354" i="4"/>
  <c r="D353" i="4"/>
  <c r="E353" i="4" s="1"/>
  <c r="E352" i="4"/>
  <c r="D352" i="4"/>
  <c r="D351" i="4"/>
  <c r="E351" i="4" s="1"/>
  <c r="D350" i="4"/>
  <c r="E350" i="4" s="1"/>
  <c r="D349" i="4"/>
  <c r="E349" i="4" s="1"/>
  <c r="D348" i="4"/>
  <c r="E348" i="4" s="1"/>
  <c r="D347" i="4"/>
  <c r="E347" i="4" s="1"/>
  <c r="E346" i="4"/>
  <c r="D346" i="4"/>
  <c r="D345" i="4"/>
  <c r="E345" i="4" s="1"/>
  <c r="E344" i="4"/>
  <c r="D344" i="4"/>
  <c r="D343" i="4"/>
  <c r="E343" i="4" s="1"/>
  <c r="D342" i="4"/>
  <c r="E342" i="4" s="1"/>
  <c r="D341" i="4"/>
  <c r="E341" i="4" s="1"/>
  <c r="D340" i="4"/>
  <c r="E340" i="4" s="1"/>
  <c r="D339" i="4"/>
  <c r="E339" i="4" s="1"/>
  <c r="E338" i="4"/>
  <c r="D338" i="4"/>
  <c r="D337" i="4"/>
  <c r="E337" i="4" s="1"/>
  <c r="E336" i="4"/>
  <c r="D336" i="4"/>
  <c r="D335" i="4"/>
  <c r="E335" i="4" s="1"/>
  <c r="D334" i="4"/>
  <c r="E334" i="4" s="1"/>
  <c r="D333" i="4"/>
  <c r="E333" i="4" s="1"/>
  <c r="D332" i="4"/>
  <c r="E332" i="4" s="1"/>
  <c r="D331" i="4"/>
  <c r="E331" i="4" s="1"/>
  <c r="E330" i="4"/>
  <c r="D330" i="4"/>
  <c r="D329" i="4"/>
  <c r="E329" i="4" s="1"/>
  <c r="E328" i="4"/>
  <c r="D328" i="4"/>
  <c r="D327" i="4"/>
  <c r="E327" i="4" s="1"/>
  <c r="D326" i="4"/>
  <c r="E326" i="4" s="1"/>
  <c r="D325" i="4"/>
  <c r="E325" i="4" s="1"/>
  <c r="D324" i="4"/>
  <c r="E324" i="4" s="1"/>
  <c r="D323" i="4"/>
  <c r="E323" i="4" s="1"/>
  <c r="E322" i="4"/>
  <c r="D322" i="4"/>
  <c r="D321" i="4"/>
  <c r="E321" i="4" s="1"/>
  <c r="E320" i="4"/>
  <c r="D320" i="4"/>
  <c r="D319" i="4"/>
  <c r="E319" i="4" s="1"/>
  <c r="E318" i="4"/>
  <c r="D318" i="4"/>
  <c r="D317" i="4"/>
  <c r="E317" i="4" s="1"/>
  <c r="D316" i="4"/>
  <c r="E316" i="4" s="1"/>
  <c r="D315" i="4"/>
  <c r="E315" i="4" s="1"/>
  <c r="E314" i="4"/>
  <c r="D314" i="4"/>
  <c r="D313" i="4"/>
  <c r="E313" i="4" s="1"/>
  <c r="E312" i="4"/>
  <c r="D312" i="4"/>
  <c r="D311" i="4"/>
  <c r="E311" i="4" s="1"/>
  <c r="E310" i="4"/>
  <c r="D310" i="4"/>
  <c r="D309" i="4"/>
  <c r="E309" i="4" s="1"/>
  <c r="D308" i="4"/>
  <c r="E308" i="4" s="1"/>
  <c r="D307" i="4"/>
  <c r="E307" i="4" s="1"/>
  <c r="E306" i="4"/>
  <c r="D306" i="4"/>
  <c r="D305" i="4"/>
  <c r="E305" i="4" s="1"/>
  <c r="E304" i="4"/>
  <c r="D304" i="4"/>
  <c r="D303" i="4"/>
  <c r="E303" i="4" s="1"/>
  <c r="D302" i="4"/>
  <c r="E302" i="4" s="1"/>
  <c r="D301" i="4"/>
  <c r="E301" i="4" s="1"/>
  <c r="D300" i="4"/>
  <c r="E300" i="4" s="1"/>
  <c r="D299" i="4"/>
  <c r="E299" i="4" s="1"/>
  <c r="E298" i="4"/>
  <c r="D298" i="4"/>
  <c r="D297" i="4"/>
  <c r="E297" i="4" s="1"/>
  <c r="E296" i="4"/>
  <c r="D296" i="4"/>
  <c r="D295" i="4"/>
  <c r="E295" i="4" s="1"/>
  <c r="E294" i="4"/>
  <c r="D294" i="4"/>
  <c r="D293" i="4"/>
  <c r="E293" i="4" s="1"/>
  <c r="D292" i="4"/>
  <c r="E292" i="4" s="1"/>
  <c r="D291" i="4"/>
  <c r="E291" i="4" s="1"/>
  <c r="E290" i="4"/>
  <c r="D290" i="4"/>
  <c r="D289" i="4"/>
  <c r="E289" i="4" s="1"/>
  <c r="E288" i="4"/>
  <c r="D288" i="4"/>
  <c r="D287" i="4"/>
  <c r="E287" i="4" s="1"/>
  <c r="E286" i="4"/>
  <c r="D286" i="4"/>
  <c r="D285" i="4"/>
  <c r="E285" i="4" s="1"/>
  <c r="D284" i="4"/>
  <c r="E284" i="4" s="1"/>
  <c r="D283" i="4"/>
  <c r="E283" i="4" s="1"/>
  <c r="E282" i="4"/>
  <c r="D282" i="4"/>
  <c r="D281" i="4"/>
  <c r="E281" i="4" s="1"/>
  <c r="E280" i="4"/>
  <c r="D280" i="4"/>
  <c r="D279" i="4"/>
  <c r="E279" i="4" s="1"/>
  <c r="E278" i="4"/>
  <c r="D278" i="4"/>
  <c r="E277" i="4"/>
  <c r="D277" i="4"/>
  <c r="E276" i="4"/>
  <c r="D276" i="4"/>
  <c r="E275" i="4"/>
  <c r="D275" i="4"/>
  <c r="D274" i="4"/>
  <c r="E274" i="4" s="1"/>
  <c r="E273" i="4"/>
  <c r="D273" i="4"/>
  <c r="D272" i="4"/>
  <c r="E272" i="4" s="1"/>
  <c r="E271" i="4"/>
  <c r="D271" i="4"/>
  <c r="D270" i="4"/>
  <c r="E270" i="4" s="1"/>
  <c r="E269" i="4"/>
  <c r="D269" i="4"/>
  <c r="D268" i="4"/>
  <c r="E268" i="4" s="1"/>
  <c r="E267" i="4"/>
  <c r="D267" i="4"/>
  <c r="D266" i="4"/>
  <c r="E266" i="4" s="1"/>
  <c r="E265" i="4"/>
  <c r="D265" i="4"/>
  <c r="D264" i="4"/>
  <c r="E264" i="4" s="1"/>
  <c r="E263" i="4"/>
  <c r="D263" i="4"/>
  <c r="D262" i="4"/>
  <c r="E262" i="4" s="1"/>
  <c r="E261" i="4"/>
  <c r="D261" i="4"/>
  <c r="D260" i="4"/>
  <c r="E260" i="4" s="1"/>
  <c r="E259" i="4"/>
  <c r="D259" i="4"/>
  <c r="D258" i="4"/>
  <c r="E258" i="4" s="1"/>
  <c r="E257" i="4"/>
  <c r="D257" i="4"/>
  <c r="D256" i="4"/>
  <c r="E256" i="4" s="1"/>
  <c r="E255" i="4"/>
  <c r="D255" i="4"/>
  <c r="D254" i="4"/>
  <c r="E254" i="4" s="1"/>
  <c r="E253" i="4"/>
  <c r="D253" i="4"/>
  <c r="D252" i="4"/>
  <c r="E252" i="4" s="1"/>
  <c r="E251" i="4"/>
  <c r="D251" i="4"/>
  <c r="D250" i="4"/>
  <c r="E250" i="4" s="1"/>
  <c r="E249" i="4"/>
  <c r="D249" i="4"/>
  <c r="D248" i="4"/>
  <c r="E248" i="4" s="1"/>
  <c r="E247" i="4"/>
  <c r="D247" i="4"/>
  <c r="D246" i="4"/>
  <c r="E246" i="4" s="1"/>
  <c r="E245" i="4"/>
  <c r="D245" i="4"/>
  <c r="D244" i="4"/>
  <c r="E244" i="4" s="1"/>
  <c r="E243" i="4"/>
  <c r="D243" i="4"/>
  <c r="D242" i="4"/>
  <c r="E242" i="4" s="1"/>
  <c r="E241" i="4"/>
  <c r="D241" i="4"/>
  <c r="D240" i="4"/>
  <c r="E240" i="4" s="1"/>
  <c r="E239" i="4"/>
  <c r="D239" i="4"/>
  <c r="D238" i="4"/>
  <c r="E238" i="4" s="1"/>
  <c r="E237" i="4"/>
  <c r="D237" i="4"/>
  <c r="D236" i="4"/>
  <c r="E236" i="4" s="1"/>
  <c r="E235" i="4"/>
  <c r="D235" i="4"/>
  <c r="D234" i="4"/>
  <c r="E234" i="4" s="1"/>
  <c r="E233" i="4"/>
  <c r="D233" i="4"/>
  <c r="D232" i="4"/>
  <c r="E232" i="4" s="1"/>
  <c r="E231" i="4"/>
  <c r="D231" i="4"/>
  <c r="D230" i="4"/>
  <c r="E230" i="4" s="1"/>
  <c r="E229" i="4"/>
  <c r="D229" i="4"/>
  <c r="D228" i="4"/>
  <c r="E228" i="4" s="1"/>
  <c r="E227" i="4"/>
  <c r="D227" i="4"/>
  <c r="D226" i="4"/>
  <c r="E226" i="4" s="1"/>
  <c r="E225" i="4"/>
  <c r="D225" i="4"/>
  <c r="D224" i="4"/>
  <c r="E224" i="4" s="1"/>
  <c r="E223" i="4"/>
  <c r="D223" i="4"/>
  <c r="D222" i="4"/>
  <c r="E222" i="4" s="1"/>
  <c r="E221" i="4"/>
  <c r="D221" i="4"/>
  <c r="D220" i="4"/>
  <c r="E220" i="4" s="1"/>
  <c r="E219" i="4"/>
  <c r="D219" i="4"/>
  <c r="D218" i="4"/>
  <c r="E218" i="4" s="1"/>
  <c r="E217" i="4"/>
  <c r="D217" i="4"/>
  <c r="D216" i="4"/>
  <c r="E216" i="4" s="1"/>
  <c r="E215" i="4"/>
  <c r="D215" i="4"/>
  <c r="D214" i="4"/>
  <c r="E214" i="4" s="1"/>
  <c r="E213" i="4"/>
  <c r="D213" i="4"/>
  <c r="D212" i="4"/>
  <c r="E212" i="4" s="1"/>
  <c r="D211" i="4"/>
  <c r="E211" i="4" s="1"/>
  <c r="D210" i="4"/>
  <c r="E210" i="4" s="1"/>
  <c r="D209" i="4"/>
  <c r="E209" i="4" s="1"/>
  <c r="D208" i="4"/>
  <c r="E208" i="4" s="1"/>
  <c r="D207" i="4"/>
  <c r="E207" i="4" s="1"/>
  <c r="D206" i="4"/>
  <c r="E206" i="4" s="1"/>
  <c r="D205" i="4"/>
  <c r="E205" i="4" s="1"/>
  <c r="D204" i="4"/>
  <c r="E204" i="4" s="1"/>
  <c r="D203" i="4"/>
  <c r="E203" i="4" s="1"/>
  <c r="D202" i="4"/>
  <c r="E202" i="4" s="1"/>
  <c r="D201" i="4"/>
  <c r="E201" i="4" s="1"/>
  <c r="D200" i="4"/>
  <c r="E200" i="4" s="1"/>
  <c r="D199" i="4"/>
  <c r="E199" i="4" s="1"/>
  <c r="D198" i="4"/>
  <c r="E198" i="4" s="1"/>
  <c r="D197" i="4"/>
  <c r="E197" i="4" s="1"/>
  <c r="D196" i="4"/>
  <c r="E196" i="4" s="1"/>
  <c r="D195" i="4"/>
  <c r="E195" i="4" s="1"/>
  <c r="D194" i="4"/>
  <c r="E194" i="4" s="1"/>
  <c r="D193" i="4"/>
  <c r="E193" i="4" s="1"/>
  <c r="D192" i="4"/>
  <c r="E192" i="4" s="1"/>
  <c r="D191" i="4"/>
  <c r="E191" i="4" s="1"/>
  <c r="D190" i="4"/>
  <c r="E190" i="4" s="1"/>
  <c r="D189" i="4"/>
  <c r="E189" i="4" s="1"/>
  <c r="D188" i="4"/>
  <c r="E188" i="4" s="1"/>
  <c r="D187" i="4"/>
  <c r="E187" i="4" s="1"/>
  <c r="D186" i="4"/>
  <c r="E186" i="4" s="1"/>
  <c r="D185" i="4"/>
  <c r="E185" i="4" s="1"/>
  <c r="D184" i="4"/>
  <c r="E184" i="4" s="1"/>
  <c r="D183" i="4"/>
  <c r="E183" i="4" s="1"/>
  <c r="D182" i="4"/>
  <c r="E182" i="4" s="1"/>
  <c r="D181" i="4"/>
  <c r="E181" i="4" s="1"/>
  <c r="D180" i="4"/>
  <c r="E180" i="4" s="1"/>
  <c r="D179" i="4"/>
  <c r="E179" i="4" s="1"/>
  <c r="D178" i="4"/>
  <c r="E178" i="4" s="1"/>
  <c r="D177" i="4"/>
  <c r="E177" i="4" s="1"/>
  <c r="D176" i="4"/>
  <c r="E176" i="4" s="1"/>
  <c r="D175" i="4"/>
  <c r="E175" i="4" s="1"/>
  <c r="D174" i="4"/>
  <c r="E174" i="4" s="1"/>
  <c r="D173" i="4"/>
  <c r="E173" i="4" s="1"/>
  <c r="D172" i="4"/>
  <c r="E172" i="4" s="1"/>
  <c r="D171" i="4"/>
  <c r="E171" i="4" s="1"/>
  <c r="D170" i="4"/>
  <c r="E170" i="4" s="1"/>
  <c r="D169" i="4"/>
  <c r="E169" i="4" s="1"/>
  <c r="D168" i="4"/>
  <c r="E168" i="4" s="1"/>
  <c r="D167" i="4"/>
  <c r="E167" i="4" s="1"/>
  <c r="D166" i="4"/>
  <c r="E166" i="4" s="1"/>
  <c r="D165" i="4"/>
  <c r="E165" i="4" s="1"/>
  <c r="D164" i="4"/>
  <c r="E164" i="4" s="1"/>
  <c r="D163" i="4"/>
  <c r="E163" i="4" s="1"/>
  <c r="D162" i="4"/>
  <c r="E162" i="4" s="1"/>
  <c r="D161" i="4"/>
  <c r="E161" i="4" s="1"/>
  <c r="D160" i="4"/>
  <c r="E160" i="4" s="1"/>
  <c r="D159" i="4"/>
  <c r="E159" i="4" s="1"/>
  <c r="D158" i="4"/>
  <c r="E158" i="4" s="1"/>
  <c r="D157" i="4"/>
  <c r="E157" i="4" s="1"/>
  <c r="D156" i="4"/>
  <c r="E156" i="4" s="1"/>
  <c r="D155" i="4"/>
  <c r="E155" i="4" s="1"/>
  <c r="D154" i="4"/>
  <c r="E154" i="4" s="1"/>
  <c r="D153" i="4"/>
  <c r="E153" i="4" s="1"/>
  <c r="E152" i="4"/>
  <c r="D152" i="4"/>
  <c r="D151" i="4"/>
  <c r="E151" i="4" s="1"/>
  <c r="E150" i="4"/>
  <c r="D150" i="4"/>
  <c r="D149" i="4"/>
  <c r="E149" i="4" s="1"/>
  <c r="E148" i="4"/>
  <c r="D148" i="4"/>
  <c r="D147" i="4"/>
  <c r="E147" i="4" s="1"/>
  <c r="D146" i="4"/>
  <c r="E146" i="4" s="1"/>
  <c r="D145" i="4"/>
  <c r="E145" i="4" s="1"/>
  <c r="E144" i="4"/>
  <c r="D144" i="4"/>
  <c r="D143" i="4"/>
  <c r="E143" i="4" s="1"/>
  <c r="E142" i="4"/>
  <c r="D142" i="4"/>
  <c r="D141" i="4"/>
  <c r="E141" i="4" s="1"/>
  <c r="E140" i="4"/>
  <c r="D140" i="4"/>
  <c r="D139" i="4"/>
  <c r="E139" i="4" s="1"/>
  <c r="D138" i="4"/>
  <c r="E138" i="4" s="1"/>
  <c r="D137" i="4"/>
  <c r="E137" i="4" s="1"/>
  <c r="E136" i="4"/>
  <c r="D136" i="4"/>
  <c r="D135" i="4"/>
  <c r="E135" i="4" s="1"/>
  <c r="E134" i="4"/>
  <c r="D134" i="4"/>
  <c r="D133" i="4"/>
  <c r="E133" i="4" s="1"/>
  <c r="E132" i="4"/>
  <c r="D132" i="4"/>
  <c r="D131" i="4"/>
  <c r="E131" i="4" s="1"/>
  <c r="D130" i="4"/>
  <c r="E130" i="4" s="1"/>
  <c r="D129" i="4"/>
  <c r="E129" i="4" s="1"/>
  <c r="E128" i="4"/>
  <c r="D128" i="4"/>
  <c r="D127" i="4"/>
  <c r="E127" i="4" s="1"/>
  <c r="E126" i="4"/>
  <c r="D126" i="4"/>
  <c r="D125" i="4"/>
  <c r="E125" i="4" s="1"/>
  <c r="E124" i="4"/>
  <c r="D124" i="4"/>
  <c r="D123" i="4"/>
  <c r="E123" i="4" s="1"/>
  <c r="D122" i="4"/>
  <c r="E122" i="4" s="1"/>
  <c r="D121" i="4"/>
  <c r="E121" i="4" s="1"/>
  <c r="E120" i="4"/>
  <c r="D120" i="4"/>
  <c r="D119" i="4"/>
  <c r="E119" i="4" s="1"/>
  <c r="E118" i="4"/>
  <c r="D118" i="4"/>
  <c r="D117" i="4"/>
  <c r="E117" i="4" s="1"/>
  <c r="E116" i="4"/>
  <c r="D116" i="4"/>
  <c r="D115" i="4"/>
  <c r="E115" i="4" s="1"/>
  <c r="D114" i="4"/>
  <c r="E114" i="4" s="1"/>
  <c r="D113" i="4"/>
  <c r="E113" i="4" s="1"/>
  <c r="E112" i="4"/>
  <c r="D112" i="4"/>
  <c r="D111" i="4"/>
  <c r="E111" i="4" s="1"/>
  <c r="E110" i="4"/>
  <c r="D110" i="4"/>
  <c r="D109" i="4"/>
  <c r="E109" i="4" s="1"/>
  <c r="E108" i="4"/>
  <c r="D108" i="4"/>
  <c r="D107" i="4"/>
  <c r="E107" i="4" s="1"/>
  <c r="D106" i="4"/>
  <c r="E106" i="4" s="1"/>
  <c r="D105" i="4"/>
  <c r="E105" i="4" s="1"/>
  <c r="E104" i="4"/>
  <c r="D104" i="4"/>
  <c r="D103" i="4"/>
  <c r="E103" i="4" s="1"/>
  <c r="E102" i="4"/>
  <c r="D102" i="4"/>
  <c r="D101" i="4"/>
  <c r="E101" i="4" s="1"/>
  <c r="E100" i="4"/>
  <c r="D100" i="4"/>
  <c r="D99" i="4"/>
  <c r="E99" i="4" s="1"/>
  <c r="D98" i="4"/>
  <c r="E98" i="4" s="1"/>
  <c r="D97" i="4"/>
  <c r="E97" i="4" s="1"/>
  <c r="E96" i="4"/>
  <c r="D96" i="4"/>
  <c r="D95" i="4"/>
  <c r="E95" i="4" s="1"/>
  <c r="E94" i="4"/>
  <c r="D94" i="4"/>
  <c r="D93" i="4"/>
  <c r="E93" i="4" s="1"/>
  <c r="E92" i="4"/>
  <c r="D92" i="4"/>
  <c r="D91" i="4"/>
  <c r="E91" i="4" s="1"/>
  <c r="D90" i="4"/>
  <c r="E90" i="4" s="1"/>
  <c r="D89" i="4"/>
  <c r="E89" i="4" s="1"/>
  <c r="E88" i="4"/>
  <c r="D88" i="4"/>
  <c r="D87" i="4"/>
  <c r="E87" i="4" s="1"/>
  <c r="E86" i="4"/>
  <c r="D86" i="4"/>
  <c r="D85" i="4"/>
  <c r="E85" i="4" s="1"/>
  <c r="E84" i="4"/>
  <c r="D84" i="4"/>
  <c r="D83" i="4"/>
  <c r="E83" i="4" s="1"/>
  <c r="D82" i="4"/>
  <c r="E82" i="4" s="1"/>
  <c r="D81" i="4"/>
  <c r="E81" i="4" s="1"/>
  <c r="E80" i="4"/>
  <c r="D80" i="4"/>
  <c r="D79" i="4"/>
  <c r="E79" i="4" s="1"/>
  <c r="E78" i="4"/>
  <c r="D78" i="4"/>
  <c r="D77" i="4"/>
  <c r="E77" i="4" s="1"/>
  <c r="E76" i="4"/>
  <c r="D76" i="4"/>
  <c r="D75" i="4"/>
  <c r="E75" i="4" s="1"/>
  <c r="D74" i="4"/>
  <c r="E74" i="4" s="1"/>
  <c r="D73" i="4"/>
  <c r="E73" i="4" s="1"/>
  <c r="E72" i="4"/>
  <c r="D72" i="4"/>
  <c r="D71" i="4"/>
  <c r="E71" i="4" s="1"/>
  <c r="E70" i="4"/>
  <c r="D70" i="4"/>
  <c r="D69" i="4"/>
  <c r="E69" i="4" s="1"/>
  <c r="E68" i="4"/>
  <c r="D68" i="4"/>
  <c r="D67" i="4"/>
  <c r="E67" i="4" s="1"/>
  <c r="D66" i="4"/>
  <c r="E66" i="4" s="1"/>
  <c r="D65" i="4"/>
  <c r="E65" i="4" s="1"/>
  <c r="E64" i="4"/>
  <c r="D64" i="4"/>
  <c r="D63" i="4"/>
  <c r="E63" i="4" s="1"/>
  <c r="E62" i="4"/>
  <c r="D62" i="4"/>
  <c r="D61" i="4"/>
  <c r="E61" i="4" s="1"/>
  <c r="E60" i="4"/>
  <c r="D60" i="4"/>
  <c r="D59" i="4"/>
  <c r="E59" i="4" s="1"/>
  <c r="D58" i="4"/>
  <c r="E58" i="4" s="1"/>
  <c r="D57" i="4"/>
  <c r="E57" i="4" s="1"/>
  <c r="E56" i="4"/>
  <c r="D56" i="4"/>
  <c r="D55" i="4"/>
  <c r="E55" i="4" s="1"/>
  <c r="E54" i="4"/>
  <c r="D54" i="4"/>
  <c r="D53" i="4"/>
  <c r="E53" i="4" s="1"/>
  <c r="E52" i="4"/>
  <c r="D52" i="4"/>
  <c r="D51" i="4"/>
  <c r="E51" i="4" s="1"/>
  <c r="D50" i="4"/>
  <c r="E50" i="4" s="1"/>
  <c r="D49" i="4"/>
  <c r="E49" i="4" s="1"/>
  <c r="E48" i="4"/>
  <c r="D48" i="4"/>
  <c r="D47" i="4"/>
  <c r="E47" i="4" s="1"/>
  <c r="D46" i="4"/>
  <c r="D45" i="4"/>
  <c r="D44" i="4"/>
  <c r="D43" i="4"/>
  <c r="D42" i="4"/>
  <c r="E42" i="4" s="1"/>
  <c r="D41" i="4"/>
  <c r="D40" i="4"/>
  <c r="E40" i="4" s="1"/>
  <c r="D39" i="4"/>
  <c r="E39" i="4" s="1"/>
  <c r="E38" i="4"/>
  <c r="D38" i="4"/>
  <c r="D37" i="4"/>
  <c r="E37" i="4" s="1"/>
  <c r="E36" i="4"/>
  <c r="D36" i="4"/>
  <c r="D35" i="4"/>
  <c r="E35" i="4" s="1"/>
  <c r="D34" i="4"/>
  <c r="E34" i="4" s="1"/>
  <c r="D33" i="4"/>
  <c r="E33" i="4" s="1"/>
  <c r="D32" i="4"/>
  <c r="E32" i="4" s="1"/>
  <c r="D31" i="4"/>
  <c r="E31" i="4" s="1"/>
  <c r="E30" i="4"/>
  <c r="D30" i="4"/>
  <c r="D29" i="4"/>
  <c r="E29" i="4" s="1"/>
  <c r="E28" i="4"/>
  <c r="D28" i="4"/>
  <c r="D27" i="4"/>
  <c r="E27" i="4" s="1"/>
  <c r="D26" i="4"/>
  <c r="E26" i="4" s="1"/>
  <c r="D25" i="4"/>
  <c r="E25" i="4" s="1"/>
  <c r="D24" i="4"/>
  <c r="E24" i="4" s="1"/>
  <c r="D23" i="4"/>
  <c r="E23" i="4" s="1"/>
  <c r="E22" i="4"/>
  <c r="D22" i="4"/>
  <c r="D21" i="4"/>
  <c r="E21" i="4" s="1"/>
  <c r="E20" i="4"/>
  <c r="D20" i="4"/>
  <c r="D19" i="4"/>
  <c r="E19" i="4" s="1"/>
  <c r="D18" i="4"/>
  <c r="E18" i="4" s="1"/>
  <c r="D17" i="4"/>
  <c r="E17" i="4" s="1"/>
  <c r="D16" i="4"/>
  <c r="E16" i="4" s="1"/>
  <c r="D15" i="4"/>
  <c r="E15" i="4" s="1"/>
  <c r="E14" i="4"/>
  <c r="D14" i="4"/>
  <c r="D13" i="4"/>
  <c r="E13" i="4" s="1"/>
  <c r="E12" i="4"/>
  <c r="D12" i="4"/>
  <c r="D11" i="4"/>
  <c r="E11" i="4" s="1"/>
  <c r="D10" i="4"/>
  <c r="E10" i="4" s="1"/>
  <c r="D9" i="4"/>
  <c r="E9" i="4" s="1"/>
  <c r="D8" i="4"/>
  <c r="E8" i="4" s="1"/>
  <c r="D7" i="4"/>
  <c r="E7" i="4" s="1"/>
  <c r="E6" i="4"/>
  <c r="D6" i="4"/>
  <c r="D5" i="4"/>
  <c r="E5" i="4" s="1"/>
  <c r="E4" i="4"/>
  <c r="D4" i="4"/>
  <c r="D3" i="4"/>
  <c r="E3" i="4" s="1"/>
  <c r="D2" i="4"/>
  <c r="E46" i="4" s="1"/>
  <c r="C22" i="8"/>
  <c r="C21" i="8"/>
  <c r="C20" i="8"/>
  <c r="E19" i="8"/>
  <c r="C19" i="8"/>
  <c r="D5" i="8"/>
  <c r="D4" i="8"/>
  <c r="D3" i="8"/>
  <c r="D2" i="8"/>
  <c r="E44" i="4" l="1"/>
  <c r="E2" i="4"/>
  <c r="E45" i="4"/>
  <c r="D6" i="8"/>
  <c r="E43" i="4"/>
  <c r="E41" i="4"/>
  <c r="A18" i="8" l="1"/>
  <c r="A15" i="8"/>
  <c r="A13" i="8"/>
  <c r="A11" i="8"/>
  <c r="A9" i="8"/>
  <c r="A17" i="8"/>
  <c r="A16" i="8"/>
  <c r="A14" i="8"/>
  <c r="A12" i="8"/>
  <c r="A10" i="8"/>
  <c r="C16" i="8" l="1"/>
  <c r="B16" i="8"/>
  <c r="C10" i="8"/>
  <c r="B10" i="8"/>
  <c r="B17" i="8"/>
  <c r="C17" i="8"/>
  <c r="C12" i="8"/>
  <c r="B12" i="8"/>
  <c r="C9" i="8"/>
  <c r="B9" i="8"/>
  <c r="C14" i="8"/>
  <c r="B14" i="8"/>
  <c r="C11" i="8"/>
  <c r="B11" i="8"/>
  <c r="C13" i="8"/>
  <c r="B13" i="8"/>
  <c r="C15" i="8"/>
  <c r="B15" i="8"/>
  <c r="E18" i="8"/>
  <c r="C18" i="8"/>
  <c r="B18" i="8"/>
  <c r="I15" i="8" l="1"/>
  <c r="E15" i="8"/>
  <c r="H15" i="8"/>
  <c r="D15" i="8"/>
  <c r="G15" i="8"/>
  <c r="J15" i="8"/>
  <c r="F15" i="8"/>
  <c r="I11" i="8"/>
  <c r="E11" i="8"/>
  <c r="H11" i="8"/>
  <c r="D11" i="8"/>
  <c r="G11" i="8"/>
  <c r="J11" i="8"/>
  <c r="F11" i="8"/>
  <c r="I13" i="8"/>
  <c r="E13" i="8"/>
  <c r="H13" i="8"/>
  <c r="D13" i="8"/>
  <c r="G13" i="8"/>
  <c r="J13" i="8"/>
  <c r="F13" i="8"/>
  <c r="G14" i="8"/>
  <c r="J14" i="8"/>
  <c r="F14" i="8"/>
  <c r="I14" i="8"/>
  <c r="E14" i="8"/>
  <c r="H14" i="8"/>
  <c r="D14" i="8"/>
  <c r="G12" i="8"/>
  <c r="J12" i="8"/>
  <c r="F12" i="8"/>
  <c r="I12" i="8"/>
  <c r="E12" i="8"/>
  <c r="H12" i="8"/>
  <c r="D12" i="8"/>
  <c r="G10" i="8"/>
  <c r="J10" i="8"/>
  <c r="F10" i="8"/>
  <c r="I10" i="8"/>
  <c r="E10" i="8"/>
  <c r="H10" i="8"/>
  <c r="D10" i="8"/>
  <c r="G17" i="8"/>
  <c r="J17" i="8"/>
  <c r="F17" i="8"/>
  <c r="I17" i="8"/>
  <c r="E17" i="8"/>
  <c r="H17" i="8"/>
  <c r="I9" i="8"/>
  <c r="E9" i="8"/>
  <c r="H9" i="8"/>
  <c r="D9" i="8"/>
  <c r="G9" i="8"/>
  <c r="J9" i="8"/>
  <c r="F9" i="8"/>
  <c r="H16" i="8"/>
  <c r="G16" i="8"/>
  <c r="J16" i="8"/>
  <c r="F16" i="8"/>
  <c r="I16" i="8"/>
  <c r="E16" i="8"/>
</calcChain>
</file>

<file path=xl/sharedStrings.xml><?xml version="1.0" encoding="utf-8"?>
<sst xmlns="http://schemas.openxmlformats.org/spreadsheetml/2006/main" count="4943" uniqueCount="1470">
  <si>
    <t>SNAP POLE EMPLOI</t>
  </si>
  <si>
    <t>Laurent MERIQUE</t>
  </si>
  <si>
    <t>syndicat.snap@pole-emploi.fr</t>
  </si>
  <si>
    <t>SNPST</t>
  </si>
  <si>
    <t>65 rue d'Amsterdam</t>
  </si>
  <si>
    <t>snpst@free.fr</t>
  </si>
  <si>
    <t>Adresse</t>
  </si>
  <si>
    <t>CGTG</t>
  </si>
  <si>
    <t>cgtg.confederation@wanadoo.fr</t>
  </si>
  <si>
    <t>UPEAS</t>
  </si>
  <si>
    <t>Union Professionnelle des Experts en Automobile Salariés</t>
  </si>
  <si>
    <t>23 Rue Nollet</t>
  </si>
  <si>
    <t>GSEA</t>
  </si>
  <si>
    <t>23 rue de Turin</t>
  </si>
  <si>
    <t>UGTG</t>
  </si>
  <si>
    <t>SPELC</t>
  </si>
  <si>
    <t>Syndicat Professionnel de l'Enseignement Libre Catholique</t>
  </si>
  <si>
    <t>FSU</t>
  </si>
  <si>
    <t>UNSA</t>
  </si>
  <si>
    <t>Union Nationale des Syndicats Autonomes</t>
  </si>
  <si>
    <t>21 rue Jules Ferry</t>
  </si>
  <si>
    <t>BAGNOLET CEDEX</t>
  </si>
  <si>
    <t>UR 974</t>
  </si>
  <si>
    <t>unionregionale974@yahoo.fr</t>
  </si>
  <si>
    <t>FNASS</t>
  </si>
  <si>
    <t>5 rue des colonnes</t>
  </si>
  <si>
    <t>SPAMAF</t>
  </si>
  <si>
    <t>Solidaires</t>
  </si>
  <si>
    <t>contact@solidaires.org</t>
  </si>
  <si>
    <t>SMBEF</t>
  </si>
  <si>
    <t>secretaire.smbef@gmail.com</t>
  </si>
  <si>
    <t>CFE-CGC</t>
  </si>
  <si>
    <t>59 rue du rocher</t>
  </si>
  <si>
    <t>Gilles LECUELLE</t>
  </si>
  <si>
    <t>CGT</t>
  </si>
  <si>
    <t>SAMUP</t>
  </si>
  <si>
    <t>21 bis rue Victor Massé</t>
  </si>
  <si>
    <t>samup@samup.org</t>
  </si>
  <si>
    <t>SNIGIC</t>
  </si>
  <si>
    <t>51 rue de l'échiquier</t>
  </si>
  <si>
    <t>CFDT</t>
  </si>
  <si>
    <t>4 boulevard de la Villette</t>
  </si>
  <si>
    <t>CFTC</t>
  </si>
  <si>
    <t>PANTIN CEDEX</t>
  </si>
  <si>
    <t>SNTPCT</t>
  </si>
  <si>
    <t>10 rue de Trétaigne</t>
  </si>
  <si>
    <t>sntpct@wanadoo.fr</t>
  </si>
  <si>
    <t>CGT-FO</t>
  </si>
  <si>
    <t>141 avenue du Maine</t>
  </si>
  <si>
    <t>PARIS CEDEX 14</t>
  </si>
  <si>
    <t>SNPNAC</t>
  </si>
  <si>
    <t>snpnac@orange.fr</t>
  </si>
  <si>
    <t>CSAFAM</t>
  </si>
  <si>
    <t>9 Chemin du Patrouillard</t>
  </si>
  <si>
    <t>FRESNOY EN THELLE</t>
  </si>
  <si>
    <t>csafam@sfr.fr</t>
  </si>
  <si>
    <t>FNISPAD</t>
  </si>
  <si>
    <t>N° IDCC</t>
  </si>
  <si>
    <t>Intitulé court de la CC</t>
  </si>
  <si>
    <t>0018</t>
  </si>
  <si>
    <t>INDUSTRIE TEXTILE</t>
  </si>
  <si>
    <t>0043</t>
  </si>
  <si>
    <t>0468</t>
  </si>
  <si>
    <t>COMMERCE SUCCURSALISTE DE LA CHAUSSURE</t>
  </si>
  <si>
    <t>2089</t>
  </si>
  <si>
    <t>INDUSTRIE DES PANNEAUX A BASE DE BOIS</t>
  </si>
  <si>
    <t>2120</t>
  </si>
  <si>
    <t>2198</t>
  </si>
  <si>
    <t>VENTE A DISTANCE</t>
  </si>
  <si>
    <t>2420</t>
  </si>
  <si>
    <t>3212</t>
  </si>
  <si>
    <t>CADRES DES TRAVAUX PUBLICS</t>
  </si>
  <si>
    <t>NI</t>
  </si>
  <si>
    <t>NATIONAL INTERPROFESSIONNEL</t>
  </si>
  <si>
    <t>0044</t>
  </si>
  <si>
    <t>CHIMIE INDUSTRIE</t>
  </si>
  <si>
    <t>0083</t>
  </si>
  <si>
    <t>MENUISERIES CHARPENTES</t>
  </si>
  <si>
    <t>0087</t>
  </si>
  <si>
    <t>CARRIERES MATERIAUX INDUSTRIE OUVRIERS</t>
  </si>
  <si>
    <t>0112</t>
  </si>
  <si>
    <t>LAITIERE INDUSTRIE</t>
  </si>
  <si>
    <t>0135</t>
  </si>
  <si>
    <t>CARRIERES MATERIAUX INDUSTRIE ETAM</t>
  </si>
  <si>
    <t>0158</t>
  </si>
  <si>
    <t>BOIS SCIERIES TRAVAIL MECANIQUE</t>
  </si>
  <si>
    <t>0176</t>
  </si>
  <si>
    <t>PHARMACEUTIQUE INDUSTRIE</t>
  </si>
  <si>
    <t>0200</t>
  </si>
  <si>
    <t>EXPLOITATIONS FRIGORIFIQUES</t>
  </si>
  <si>
    <t>0207</t>
  </si>
  <si>
    <t>CUIRS ET PEAUX INDUSTRIE</t>
  </si>
  <si>
    <t>0211</t>
  </si>
  <si>
    <t>CARRIERES MATERIAUX INDUSTRIE CADRES</t>
  </si>
  <si>
    <t>0240</t>
  </si>
  <si>
    <t>TRIBUNAUX DE COMMERCE GREFFES</t>
  </si>
  <si>
    <t>0247</t>
  </si>
  <si>
    <t>HABILLEMENT INDUSTRIES</t>
  </si>
  <si>
    <t>0363</t>
  </si>
  <si>
    <t>CIMENTS INDUSTRIE CADRES</t>
  </si>
  <si>
    <t>0489</t>
  </si>
  <si>
    <t>CARTONNAGE INDUSTRIE</t>
  </si>
  <si>
    <t>0675</t>
  </si>
  <si>
    <t>HABILLEMENT COMMERCE SUCCURSALES</t>
  </si>
  <si>
    <t>0700</t>
  </si>
  <si>
    <t>PAPIERS CARTONS PRODUCTION CADRES ET INGENIEURS</t>
  </si>
  <si>
    <t>0707</t>
  </si>
  <si>
    <t>PAPIERS CARTONS TRANSFORMATION CADRES</t>
  </si>
  <si>
    <t>0715</t>
  </si>
  <si>
    <t>ECRIRE INSTRUMENTS</t>
  </si>
  <si>
    <t>0733</t>
  </si>
  <si>
    <t>CHAUSSURES DETAILLANTS</t>
  </si>
  <si>
    <t>0802</t>
  </si>
  <si>
    <t>PAPIERS CARTONS DISTRIBUTION COMMERCE GROS OETDAM</t>
  </si>
  <si>
    <t>0832</t>
  </si>
  <si>
    <t>CIMENTS INDUSTRIE FABRICATION OUVRIERS</t>
  </si>
  <si>
    <t>0833</t>
  </si>
  <si>
    <t>CIMENTS INDUSTRIE FABRICATION ETDAM</t>
  </si>
  <si>
    <t>0843</t>
  </si>
  <si>
    <t>BOULANGERIE PATISSERIE ENTREPRISES ARTISANALES</t>
  </si>
  <si>
    <t>0925</t>
  </si>
  <si>
    <t>PAPIERS CARTONS DISTRIBUTION COMMERCE ING CADRES</t>
  </si>
  <si>
    <t>0953</t>
  </si>
  <si>
    <t>CHARCUTERIE DE DETAIL</t>
  </si>
  <si>
    <t>0992</t>
  </si>
  <si>
    <t>BOUCHERIE BOUCHERIE-CHARCUTERIE TRIPERIE</t>
  </si>
  <si>
    <t>0998</t>
  </si>
  <si>
    <t>EQUIPEMENTS THERMIQUES OETAM</t>
  </si>
  <si>
    <t>1000</t>
  </si>
  <si>
    <t>AVOCATS CABINETS PERSONNEL SALARIE</t>
  </si>
  <si>
    <t>1043</t>
  </si>
  <si>
    <t>GARDIENS CONCIERGES ET EMPLOYES D'IMMEUBLES</t>
  </si>
  <si>
    <t>1077</t>
  </si>
  <si>
    <t>PRODUITS DU SOL ENGRAIS NEGOCE ET INDUSTRIE</t>
  </si>
  <si>
    <t>1170</t>
  </si>
  <si>
    <t>TUILES ET BRIQUES INDUSTRIE</t>
  </si>
  <si>
    <t>1256</t>
  </si>
  <si>
    <t>EQUIPEMENTS THERMIQUES CADRES INGENIEURS ASSIMILES</t>
  </si>
  <si>
    <t>1267</t>
  </si>
  <si>
    <t>PATISSERIE</t>
  </si>
  <si>
    <t>1278</t>
  </si>
  <si>
    <t>HABITAT PROTECTION PACT ARIM</t>
  </si>
  <si>
    <t>1286</t>
  </si>
  <si>
    <t>CONFISERIE CHOCOLATERIE BISCUITERIE DETAILLANTS</t>
  </si>
  <si>
    <t>1396</t>
  </si>
  <si>
    <t>PRODUITS ALIMENTAIRES ELABORES INDUSTRIES</t>
  </si>
  <si>
    <t>1405</t>
  </si>
  <si>
    <t>FRUITS LEGUMES EXPEDITION EXPORTATION</t>
  </si>
  <si>
    <t>1411</t>
  </si>
  <si>
    <t>AMEUBLEMENT FABRICATION</t>
  </si>
  <si>
    <t>1412</t>
  </si>
  <si>
    <t>AERAULIQUE INSTALLATION ENTRETIEN REPARATION</t>
  </si>
  <si>
    <t>1483</t>
  </si>
  <si>
    <t>HABILLEMENT ARTICLES TEXTILES COMMERCE DE DETAIL</t>
  </si>
  <si>
    <t>1492</t>
  </si>
  <si>
    <t>PAPIERS CARTONS PRODUCTION OEDTAM</t>
  </si>
  <si>
    <t>1495</t>
  </si>
  <si>
    <t>PAPIERS CARTONS TRANSFORMATION OEDTAM</t>
  </si>
  <si>
    <t>1505</t>
  </si>
  <si>
    <t>FRUITS LEGUMES EPICERIE PRODUITS LAITIERS</t>
  </si>
  <si>
    <t>1512</t>
  </si>
  <si>
    <t>PROMOTION CONSTRUCTION</t>
  </si>
  <si>
    <t>1513</t>
  </si>
  <si>
    <t>EAUX BOISSONS SANS ALCOOL PRODUCTION</t>
  </si>
  <si>
    <t>1517</t>
  </si>
  <si>
    <t>COMMERCE DETAIL NON ALIMENTAIRE</t>
  </si>
  <si>
    <t>1527</t>
  </si>
  <si>
    <t>IMMOBILIER</t>
  </si>
  <si>
    <t>1534</t>
  </si>
  <si>
    <t>VIANDES INDUSTRIE COMMERCES EN GROS</t>
  </si>
  <si>
    <t>1536</t>
  </si>
  <si>
    <t>DISTRIBUTEURS CONSEILS HORS DOMICILE</t>
  </si>
  <si>
    <t>1555</t>
  </si>
  <si>
    <t>PHARMACEUTIQUE PRODUITS FABRICATION COMMERCE</t>
  </si>
  <si>
    <t>1557</t>
  </si>
  <si>
    <t>SPORTS ARTICLES ET EQUIPEMENTS DE LOISIRS COMMERCE</t>
  </si>
  <si>
    <t>1558</t>
  </si>
  <si>
    <t>CERAMIQUES INDUSTRIES</t>
  </si>
  <si>
    <t>1561</t>
  </si>
  <si>
    <t>CORDONNERIE</t>
  </si>
  <si>
    <t>1580</t>
  </si>
  <si>
    <t>CHAUSSURE INDUSTRIE</t>
  </si>
  <si>
    <t>1586</t>
  </si>
  <si>
    <t>CHARCUTIERES INDUSTRIES</t>
  </si>
  <si>
    <t>1588</t>
  </si>
  <si>
    <t>HLM SOCIETES COOPERATIVES</t>
  </si>
  <si>
    <t>1596</t>
  </si>
  <si>
    <t>BATIMENT OUVRIERS (JUSQU'A 10 SALARIES)</t>
  </si>
  <si>
    <t>1597</t>
  </si>
  <si>
    <t>BATIMENT OUVRIERS (PLUS DE 10 SALARIES)</t>
  </si>
  <si>
    <t>1606</t>
  </si>
  <si>
    <t>BRICOLAGE VENTE AU DETAIL EN LIBRE-SERVICE</t>
  </si>
  <si>
    <t>1607</t>
  </si>
  <si>
    <t>JEUX JOUETS INDUSTRIES</t>
  </si>
  <si>
    <t>1618</t>
  </si>
  <si>
    <t>CAMPING INDUSTRIE</t>
  </si>
  <si>
    <t>1621</t>
  </si>
  <si>
    <t>PHARMACEUTIQUE REPARTITION</t>
  </si>
  <si>
    <t>1624</t>
  </si>
  <si>
    <t>CONFISERIE CHOCOLATERIE COMMERCE DE GROS</t>
  </si>
  <si>
    <t>1686</t>
  </si>
  <si>
    <t>1702</t>
  </si>
  <si>
    <t>TRAVAUX PUBLICS OUVRIERS</t>
  </si>
  <si>
    <t>1747</t>
  </si>
  <si>
    <t>BOULANGERIE PATISSERIE INDUSTRIELLES</t>
  </si>
  <si>
    <t>1760</t>
  </si>
  <si>
    <t>JARDINERIES GRAINETERIES</t>
  </si>
  <si>
    <t>1761</t>
  </si>
  <si>
    <t>TISSUS TAPIS LINGE DE MAISON COMMERCE DE GROS</t>
  </si>
  <si>
    <t>1800</t>
  </si>
  <si>
    <t>CERAMIQUE D'ART PERSONNEL</t>
  </si>
  <si>
    <t>1850</t>
  </si>
  <si>
    <t>AVOCATS SALARIES</t>
  </si>
  <si>
    <t>1880</t>
  </si>
  <si>
    <t>AMEUBLEMENT NEGOCE</t>
  </si>
  <si>
    <t>1921</t>
  </si>
  <si>
    <t>HUISSIERS DE JUSTICE</t>
  </si>
  <si>
    <t>1930</t>
  </si>
  <si>
    <t>MEUNERIE</t>
  </si>
  <si>
    <t>1938</t>
  </si>
  <si>
    <t>VOLAILLES INDUSTRIES TRANFORMATION</t>
  </si>
  <si>
    <t>1942</t>
  </si>
  <si>
    <t>TEXTILES ARTIFICIELS ET SYNTHETIQUES INDUSTRIES</t>
  </si>
  <si>
    <t>1947</t>
  </si>
  <si>
    <t>BOIS D'OEUVRE ET PRODUITS DERIVES NEGOCE</t>
  </si>
  <si>
    <t>1978</t>
  </si>
  <si>
    <t>FLEURISTES ANIMAUX FAMILIERS</t>
  </si>
  <si>
    <t>1987</t>
  </si>
  <si>
    <t>PATES ALIMENTAIRES SECHES COUSCOUS NON PREPARE</t>
  </si>
  <si>
    <t>1996</t>
  </si>
  <si>
    <t>PHARMACIE D'OFFICINE</t>
  </si>
  <si>
    <t>2147</t>
  </si>
  <si>
    <t>EAU ET ASSAINISSEMENT (ENTREPRISES DES SERVICES)</t>
  </si>
  <si>
    <t>2150</t>
  </si>
  <si>
    <t>HLM SOCIETES ANONYMES ET FONDATIONS PERSONNELS</t>
  </si>
  <si>
    <t>2205</t>
  </si>
  <si>
    <t>NOTARIAT</t>
  </si>
  <si>
    <t>2216</t>
  </si>
  <si>
    <t>COMMERCE DETAIL ET GROS A PREDOMINANCE ALIMENTAIRE</t>
  </si>
  <si>
    <t>2332</t>
  </si>
  <si>
    <t>ARCHITECTURE ENTREPRISES</t>
  </si>
  <si>
    <t>2494</t>
  </si>
  <si>
    <t>COOPERATION MARITIME SALARIES NON NAVIGANTS</t>
  </si>
  <si>
    <t>2526</t>
  </si>
  <si>
    <t>HABITAT SOCIAL ORGANISATIONS PROFESSIONNELLES</t>
  </si>
  <si>
    <t>2543</t>
  </si>
  <si>
    <t>GEOMETRES EXPERTS, GEOMETRES, TOPOGRAPHES</t>
  </si>
  <si>
    <t>2609</t>
  </si>
  <si>
    <t>BATIMENT ETAM</t>
  </si>
  <si>
    <t>2614</t>
  </si>
  <si>
    <t>TRAVAUX PUBLICS ETAM</t>
  </si>
  <si>
    <t>2666</t>
  </si>
  <si>
    <t>ARCHITECTURE, URBANISME, ENVIRONNEMENT CONSEILS</t>
  </si>
  <si>
    <t>2706</t>
  </si>
  <si>
    <t>ADMINISTRATEURS MANDATAIRES JUDICIAIRES</t>
  </si>
  <si>
    <t>2785</t>
  </si>
  <si>
    <t>ENCHERES PUBLIQUES ET COMMISSAIRES PRISEURS</t>
  </si>
  <si>
    <t>2847</t>
  </si>
  <si>
    <t>3109</t>
  </si>
  <si>
    <t>INDUSTRIES ALIMENTAIRES DIVERSES 5 BRANCHES</t>
  </si>
  <si>
    <t>3213</t>
  </si>
  <si>
    <t>AGRI</t>
  </si>
  <si>
    <t>0029</t>
  </si>
  <si>
    <t>HOSPITALISATION A BUT NON LUCRATIF FEHAP</t>
  </si>
  <si>
    <t>0405</t>
  </si>
  <si>
    <t>SANITAIRES SOCIAUX ETABLISSEMENTS MEDICO-SOCIAUX</t>
  </si>
  <si>
    <t>0412</t>
  </si>
  <si>
    <t>VOYAGES TOURISME AGENCES GUIDES ACCOMPAGNATEURS</t>
  </si>
  <si>
    <t>0413</t>
  </si>
  <si>
    <t>PERSONNES INADAPTEES ET HANDICAPEES ETABLISSEMENTS</t>
  </si>
  <si>
    <t>0573</t>
  </si>
  <si>
    <t>COMMERCES DE GROS</t>
  </si>
  <si>
    <t>0598</t>
  </si>
  <si>
    <t>PRESSE QUOTIDIENNE REGIONALE OUVRIERS</t>
  </si>
  <si>
    <t>0635</t>
  </si>
  <si>
    <t>DENTAIRES FOURNITURES NEGOCE</t>
  </si>
  <si>
    <t>0698</t>
  </si>
  <si>
    <t>PRESSE QUOTIDIENNE REGIONALE EMPLOYES</t>
  </si>
  <si>
    <t>0716</t>
  </si>
  <si>
    <t>CINEMA DISTRIBUTION EMPLOYES ET OUVRIERS</t>
  </si>
  <si>
    <t>0759</t>
  </si>
  <si>
    <t>POMPES FUNEBRES</t>
  </si>
  <si>
    <t>0781</t>
  </si>
  <si>
    <t>PRESSE QUOTIDIENNE DEPARTEMENTALE CADRES ADMINIS.</t>
  </si>
  <si>
    <t>0783</t>
  </si>
  <si>
    <t>HEBERGEMENT READAPTATION CENTRES CHRS</t>
  </si>
  <si>
    <t>0787</t>
  </si>
  <si>
    <t>EXPERTS-COMPTABLES ET COMMISSAIRES AUX COMPTES</t>
  </si>
  <si>
    <t>0892</t>
  </si>
  <si>
    <t>CINEMA DISTRIBUTION CADRES ET AGENTS DE MAITRISE</t>
  </si>
  <si>
    <t>1001</t>
  </si>
  <si>
    <t>PERSONNES INADAPTEES MEDECINS SPECIALISTES</t>
  </si>
  <si>
    <t>1018</t>
  </si>
  <si>
    <t>PRESSE QUOTIDIENNE DEPARTEMENTALE CADRES TECHNIQ.</t>
  </si>
  <si>
    <t>1031</t>
  </si>
  <si>
    <t>FAMILLES RURALES (FNAFR)</t>
  </si>
  <si>
    <t>1147</t>
  </si>
  <si>
    <t>CABINETS MEDICAUX</t>
  </si>
  <si>
    <t>1261</t>
  </si>
  <si>
    <t>SOCIAUX SOCIO-CULTURELS CENTRES</t>
  </si>
  <si>
    <t>1281</t>
  </si>
  <si>
    <t>PRESSE HEBDOMADAIRE REGIONALE EMPLOYES</t>
  </si>
  <si>
    <t>1307</t>
  </si>
  <si>
    <t>CINEMA EXPLOITATION</t>
  </si>
  <si>
    <t>1383</t>
  </si>
  <si>
    <t>QUINCAILLERIE COMMERCES EMPLOYES</t>
  </si>
  <si>
    <t>1431</t>
  </si>
  <si>
    <t>OPTIQUE LUNETTERIE DE DETAIL</t>
  </si>
  <si>
    <t>1516</t>
  </si>
  <si>
    <t>FORMATION ORGANISMES</t>
  </si>
  <si>
    <t>1518</t>
  </si>
  <si>
    <t>ANIMATION</t>
  </si>
  <si>
    <t>1563</t>
  </si>
  <si>
    <t>PRESSE HEBDOMADAIRE REGIONALE D'INFORMATION CADRES</t>
  </si>
  <si>
    <t>1631</t>
  </si>
  <si>
    <t>HOTELLERIE DE PLEIN AIR</t>
  </si>
  <si>
    <t>1671</t>
  </si>
  <si>
    <t>MAISONS D'ETUDIANTS</t>
  </si>
  <si>
    <t>1710</t>
  </si>
  <si>
    <t>VOYAGES TOURISME AGENCES PERSONNEL</t>
  </si>
  <si>
    <t>1790</t>
  </si>
  <si>
    <t>ESPACES DE LOISIRS, D'ATTRACTIONS ET CULTURELS</t>
  </si>
  <si>
    <t>1871</t>
  </si>
  <si>
    <t>PRESSE INFORMATION SPECIALISEE EMPLOYES</t>
  </si>
  <si>
    <t>1874</t>
  </si>
  <si>
    <t>PRESSE INFORMATION SPECIALISEE CADRES ETAM</t>
  </si>
  <si>
    <t>1875</t>
  </si>
  <si>
    <t>VETERINAIRES CABINETS ET CLINIQUES</t>
  </si>
  <si>
    <t>1895</t>
  </si>
  <si>
    <t>PRESSE QUOTIDIENNE REGIONALE ENCADREMENT</t>
  </si>
  <si>
    <t>1909</t>
  </si>
  <si>
    <t>TOURISME ORGANISMES</t>
  </si>
  <si>
    <t>1922</t>
  </si>
  <si>
    <t>RADIODIFFUSION</t>
  </si>
  <si>
    <t>1982</t>
  </si>
  <si>
    <t>MEDICO-TECHNIQUES NEGOCE ET PRESTATIONS DE SERVICE</t>
  </si>
  <si>
    <t>2021</t>
  </si>
  <si>
    <t>GOLF</t>
  </si>
  <si>
    <t>2046</t>
  </si>
  <si>
    <t>CANCER CENTRES DE LUTTE</t>
  </si>
  <si>
    <t>THERMALISME</t>
  </si>
  <si>
    <t>2111</t>
  </si>
  <si>
    <t>PARTICULIER EMPLOYEUR SALARIES</t>
  </si>
  <si>
    <t>2121</t>
  </si>
  <si>
    <t>EDITION</t>
  </si>
  <si>
    <t>2128</t>
  </si>
  <si>
    <t>MUTUALITE</t>
  </si>
  <si>
    <t>2190</t>
  </si>
  <si>
    <t>MISSIONS LOCALES ET PAIO</t>
  </si>
  <si>
    <t>2264</t>
  </si>
  <si>
    <t>HOSPITALISATION PRIVEE</t>
  </si>
  <si>
    <t>2336</t>
  </si>
  <si>
    <t>FOYERS SERVICES JEUNES TRAVAILLEURS ORGANISMES</t>
  </si>
  <si>
    <t>2395</t>
  </si>
  <si>
    <t>ASSISTANTS MATERNELS PARTICULIER EMPLOYEUR</t>
  </si>
  <si>
    <t>2412</t>
  </si>
  <si>
    <t>PRODUCTION DE FILMS D'ANIMATION</t>
  </si>
  <si>
    <t>2564</t>
  </si>
  <si>
    <t>VETERINAIRES PRATICIENS SALARIES</t>
  </si>
  <si>
    <t>2596</t>
  </si>
  <si>
    <t>COIFFURE</t>
  </si>
  <si>
    <t>2642</t>
  </si>
  <si>
    <t>PRODUCTION AUDIOVISUELLE</t>
  </si>
  <si>
    <t>2717</t>
  </si>
  <si>
    <t>ENTREPRISES TECHNIQUES SERVICES CREATION EVENEMENT</t>
  </si>
  <si>
    <t>2770</t>
  </si>
  <si>
    <t>EDITION PHONOGRAPHIQUE</t>
  </si>
  <si>
    <t>2941</t>
  </si>
  <si>
    <t>AIDE A L'ACCOMPAGNEMENT SOINS SERVICES A DOMICILE</t>
  </si>
  <si>
    <t>3016</t>
  </si>
  <si>
    <t>3097</t>
  </si>
  <si>
    <t>3160</t>
  </si>
  <si>
    <t>3168</t>
  </si>
  <si>
    <t>3216</t>
  </si>
  <si>
    <t>7001</t>
  </si>
  <si>
    <t>7002</t>
  </si>
  <si>
    <t>7003</t>
  </si>
  <si>
    <t>7004</t>
  </si>
  <si>
    <t>7005</t>
  </si>
  <si>
    <t>CAVES COOPERATIVES VINICOLES</t>
  </si>
  <si>
    <t>7006</t>
  </si>
  <si>
    <t>7007</t>
  </si>
  <si>
    <t>7008</t>
  </si>
  <si>
    <t>ORGANISMES DE CONTROLE LAITIER</t>
  </si>
  <si>
    <t>7020</t>
  </si>
  <si>
    <t>CENTRES DE GESTION AGREES ET HABILITES AGRICOLES</t>
  </si>
  <si>
    <t>7021</t>
  </si>
  <si>
    <t>SELECTION ET REPRODUCTION ANIMALE</t>
  </si>
  <si>
    <t>7501</t>
  </si>
  <si>
    <t>CREDIT AGRICOLE</t>
  </si>
  <si>
    <t>DISTILLERIES COOPERATIVES VITICOLES</t>
  </si>
  <si>
    <t>7508</t>
  </si>
  <si>
    <t>MAISONS FAMILIALES RURALES</t>
  </si>
  <si>
    <t>7509</t>
  </si>
  <si>
    <t>7515</t>
  </si>
  <si>
    <t>SOCIETE D'AMENAGEMENT FONCIER ET D'ETABLISSEMENT RURAL</t>
  </si>
  <si>
    <t>8215</t>
  </si>
  <si>
    <t>DESHYDRATATION CHAMPAGNE ARDENNE</t>
  </si>
  <si>
    <t>0003</t>
  </si>
  <si>
    <t>NAVIGATION INTERIEURE MARCHANDISES OUVRIERS</t>
  </si>
  <si>
    <t>0016</t>
  </si>
  <si>
    <t>TRANSPORTS ROUTIERS</t>
  </si>
  <si>
    <t>0045</t>
  </si>
  <si>
    <t>CAOUTCHOUC INDUSTRIE</t>
  </si>
  <si>
    <t>0086</t>
  </si>
  <si>
    <t>PUBLICITE</t>
  </si>
  <si>
    <t>0172</t>
  </si>
  <si>
    <t>BOIS PIN MARITIME GASCOGNE</t>
  </si>
  <si>
    <t>0184</t>
  </si>
  <si>
    <t>IMPRIMERIE DE LABEUR ET INDUSTRIES GRAPHIQUES</t>
  </si>
  <si>
    <t>0275</t>
  </si>
  <si>
    <t>TRANSPORT AERIEN PERSONNEL AU SOL</t>
  </si>
  <si>
    <t>0292</t>
  </si>
  <si>
    <t>PLASTURGIE</t>
  </si>
  <si>
    <t>0454</t>
  </si>
  <si>
    <t>TELEPHERIQUES ET ENGINS DE REMONTEES MECANIQUES</t>
  </si>
  <si>
    <t>0478</t>
  </si>
  <si>
    <t>SOCIETES FINANCIERES</t>
  </si>
  <si>
    <t>0538</t>
  </si>
  <si>
    <t>MANUTENTION FERROVIAIRE TRAVAUX CONNEXES</t>
  </si>
  <si>
    <t>0567</t>
  </si>
  <si>
    <t>BIJOUTERIE JOAILLERIE ORFEVRERIE</t>
  </si>
  <si>
    <t>0614</t>
  </si>
  <si>
    <t>SERIGRAPHIE INDUSTRIE</t>
  </si>
  <si>
    <t>0637</t>
  </si>
  <si>
    <t>RECUPERATION INDUSTRIES ET COMMERCES</t>
  </si>
  <si>
    <t>0669</t>
  </si>
  <si>
    <t>VERRE FABRICATION MECANIQUE INDUSTRIES</t>
  </si>
  <si>
    <t>0706</t>
  </si>
  <si>
    <t>REPROGRAPHIE</t>
  </si>
  <si>
    <t>0915</t>
  </si>
  <si>
    <t>EXPERTISES EVALUATIONS INDUSTRIELLES ENTREPRISES</t>
  </si>
  <si>
    <t>1044</t>
  </si>
  <si>
    <t>HORLOGERIE</t>
  </si>
  <si>
    <t>1090</t>
  </si>
  <si>
    <t>AUTOMOBILE SERVICES</t>
  </si>
  <si>
    <t>1182</t>
  </si>
  <si>
    <t>PORTS DE PLAISANCE</t>
  </si>
  <si>
    <t>1194</t>
  </si>
  <si>
    <t>EDITION DE MUSIQUE EMPLOYES</t>
  </si>
  <si>
    <t>1266</t>
  </si>
  <si>
    <t>RESTAURATION DE COLLECTIVITES</t>
  </si>
  <si>
    <t>1351</t>
  </si>
  <si>
    <t>PREVENTION SECURITE ENTREPRISES</t>
  </si>
  <si>
    <t>1388</t>
  </si>
  <si>
    <t>PETROLE INDUSTRIE</t>
  </si>
  <si>
    <t>1391</t>
  </si>
  <si>
    <t>MANUTENTION NETTOYAGE AEROPORTS RP</t>
  </si>
  <si>
    <t>1404</t>
  </si>
  <si>
    <t>TRACTEURS MATERIELS AGRICOLES COMMERCE REPARATION</t>
  </si>
  <si>
    <t>1423</t>
  </si>
  <si>
    <t>NAVIGATION DE PLAISANCE</t>
  </si>
  <si>
    <t>1424</t>
  </si>
  <si>
    <t>TRANSPORTS PUBLICS URBAINS DE VOYAGEURS</t>
  </si>
  <si>
    <t>1468</t>
  </si>
  <si>
    <t>CREDIT MUTUEL</t>
  </si>
  <si>
    <t>1480</t>
  </si>
  <si>
    <t>1486</t>
  </si>
  <si>
    <t>BUREAUX D'ETUDES TECHNIQUES</t>
  </si>
  <si>
    <t>1487</t>
  </si>
  <si>
    <t>HORLOGERIE-BIJOUTERIE COMMERCE DE DETAIL</t>
  </si>
  <si>
    <t>1499</t>
  </si>
  <si>
    <t>VERRE MIROITERIE TRANSFORMATION NEGOCE</t>
  </si>
  <si>
    <t>1501</t>
  </si>
  <si>
    <t>RESTAURATION RAPIDE</t>
  </si>
  <si>
    <t>1504</t>
  </si>
  <si>
    <t>POISSONNERIE</t>
  </si>
  <si>
    <t>1539</t>
  </si>
  <si>
    <t>PAPETERIE FOURNITURES DE BUREAU COMMERCE DE DETAIL</t>
  </si>
  <si>
    <t>1589</t>
  </si>
  <si>
    <t>MAREYEURS-EXPEDITEURS</t>
  </si>
  <si>
    <t>1605</t>
  </si>
  <si>
    <t>DESINFECTION, DESINSECTISATION, DERATISATION (3 D)</t>
  </si>
  <si>
    <t>1611</t>
  </si>
  <si>
    <t>LOGISTIQUE ENTREPRISES COMMUNICATION DIRECTE</t>
  </si>
  <si>
    <t>1734</t>
  </si>
  <si>
    <t>ARTISTES INTERPRETES TELEVISION EMISSIONS</t>
  </si>
  <si>
    <t>1794</t>
  </si>
  <si>
    <t>RETRAITES COMPLEMENTAIRES INSTITUTIONS</t>
  </si>
  <si>
    <t>1801</t>
  </si>
  <si>
    <t>ASSISTANCE SOCIETES</t>
  </si>
  <si>
    <t>1970</t>
  </si>
  <si>
    <t>COMMERCE DETAIL NON ALIMENTAIRE HAUT ET BAS-RHIN</t>
  </si>
  <si>
    <t>1974</t>
  </si>
  <si>
    <t>1979</t>
  </si>
  <si>
    <t>HOTELS CAFES RESTAURANTS (HCR)</t>
  </si>
  <si>
    <t>2002</t>
  </si>
  <si>
    <t>BLANCHISSERIE INTERREGIONALE</t>
  </si>
  <si>
    <t>2060</t>
  </si>
  <si>
    <t>CAFETERIAS ET ASSIMILES CHAINES</t>
  </si>
  <si>
    <t>2098</t>
  </si>
  <si>
    <t>PRESTATAIRES DE SERVICES SECTEUR TERTIAIRE</t>
  </si>
  <si>
    <t>2148</t>
  </si>
  <si>
    <t>TELECOMMUNICATIONS</t>
  </si>
  <si>
    <t>2149</t>
  </si>
  <si>
    <t>DECHET ACTIVITES</t>
  </si>
  <si>
    <t>2156</t>
  </si>
  <si>
    <t>MAGASINS GRANDS POPULAIRES</t>
  </si>
  <si>
    <t>2257</t>
  </si>
  <si>
    <t>CASINOS</t>
  </si>
  <si>
    <t>2272</t>
  </si>
  <si>
    <t>ASSAINISSEMENT ET MAINTENANCE INDUSTRIELLE</t>
  </si>
  <si>
    <t>2335</t>
  </si>
  <si>
    <t>ASSURANCES AGENCES GENERALES PERSONNEL</t>
  </si>
  <si>
    <t>2372</t>
  </si>
  <si>
    <t>DISTRIBUTION DIRECTE ENTREPRISES</t>
  </si>
  <si>
    <t>MANNEQUINS AGENCES</t>
  </si>
  <si>
    <t>2528</t>
  </si>
  <si>
    <t>MAROQUINERIE, ARTICLES VOYAGE, CUIR, SELLERIE</t>
  </si>
  <si>
    <t>2583</t>
  </si>
  <si>
    <t>AUTOROUTES SOCIETES CONCESSIONNAIRES EXPLOITANTES</t>
  </si>
  <si>
    <t>2683</t>
  </si>
  <si>
    <t>PORTAGE DE PRESSE</t>
  </si>
  <si>
    <t>2697</t>
  </si>
  <si>
    <t>CYNEGETIQUES STRUCTURES ASSOCIATIVES PERSONNELS</t>
  </si>
  <si>
    <t>OEUFS CONDITIONNEMENT COMMERCIALISATION TRANSFORMATION</t>
  </si>
  <si>
    <t>2728</t>
  </si>
  <si>
    <t>SUCRERIES DISTILLERIES RAFFINERIES</t>
  </si>
  <si>
    <t>3013</t>
  </si>
  <si>
    <t>LIBRAIRIE</t>
  </si>
  <si>
    <t>3017</t>
  </si>
  <si>
    <t>3032</t>
  </si>
  <si>
    <t>ESTHETIQUE COSMETIQUE PARFUMERIE ENSEIGNEMENT</t>
  </si>
  <si>
    <t>3043</t>
  </si>
  <si>
    <t>3205</t>
  </si>
  <si>
    <t>PERSONNEL DES COOPERATIVES DE CONSOMMATION</t>
  </si>
  <si>
    <t>3210</t>
  </si>
  <si>
    <t>5005</t>
  </si>
  <si>
    <t>STATUT DES CAISSES D'EPARGNE</t>
  </si>
  <si>
    <t>5555</t>
  </si>
  <si>
    <t>REMORQUAGE MARITIME NAVIGANT D'EXECUTION</t>
  </si>
  <si>
    <t>5556</t>
  </si>
  <si>
    <t>PASSAGES D'EAU OFFICIERS</t>
  </si>
  <si>
    <t>5557</t>
  </si>
  <si>
    <t>PASSAGES D'EAU PERSONNEL NAVIGANT D'EXECUTION</t>
  </si>
  <si>
    <t>P01</t>
  </si>
  <si>
    <t>TRAVAIL TEMPORAIRE</t>
  </si>
  <si>
    <t>0493</t>
  </si>
  <si>
    <t>0214</t>
  </si>
  <si>
    <t>OUVRIERS ENTREPRISES DE PRESSE RP</t>
  </si>
  <si>
    <t>0218</t>
  </si>
  <si>
    <t>0306</t>
  </si>
  <si>
    <t>PRESSE QUOTIDIENNE CADRES TECHNIQUES RP</t>
  </si>
  <si>
    <t>0394</t>
  </si>
  <si>
    <t>PRESSE QUOTIDIENNE PARISIENNE EMPLOYES</t>
  </si>
  <si>
    <t>0509</t>
  </si>
  <si>
    <t>PRESSE QUOTIDIENNE CADRES ADMINISTRATIFS RP</t>
  </si>
  <si>
    <t>0693</t>
  </si>
  <si>
    <t>PRESSE QUOTIDIENNE DEPARTEMENTALE EMPLOYES</t>
  </si>
  <si>
    <t>0731</t>
  </si>
  <si>
    <t>QUINCAILLERIE COMMERCES CADRES</t>
  </si>
  <si>
    <t>0897</t>
  </si>
  <si>
    <t>MEDECINE DU TRAVAIL SERVICES INTERENTREPRISES</t>
  </si>
  <si>
    <t>0993</t>
  </si>
  <si>
    <t>DENTAIRE LABORATOIRES PROTHESES</t>
  </si>
  <si>
    <t>1083</t>
  </si>
  <si>
    <t>PRESSE QUOTIDIENNE DEPARTEMENTALE OUVRIERS</t>
  </si>
  <si>
    <t>1285</t>
  </si>
  <si>
    <t>ARTISTIQUES CULTURELLES ENTREPRISES</t>
  </si>
  <si>
    <t>1314</t>
  </si>
  <si>
    <t>ALIMENTATION MAISON GERANT SUCCURSALES</t>
  </si>
  <si>
    <t>1408</t>
  </si>
  <si>
    <t>COMBUSTIBLES SOLIDES LIQUIDES GAZEUX NEGOCE</t>
  </si>
  <si>
    <t>1612</t>
  </si>
  <si>
    <t>NAVIGANT PERSONNEL DES ESSAIS ET RECEPTIONS</t>
  </si>
  <si>
    <t>1619</t>
  </si>
  <si>
    <t>CABINETS DENTAIRES</t>
  </si>
  <si>
    <t>1821</t>
  </si>
  <si>
    <t>1944</t>
  </si>
  <si>
    <t>HELICOPTERES PERSONNEL NAVIGANT TECHNIQUE</t>
  </si>
  <si>
    <t>2174</t>
  </si>
  <si>
    <t>2247</t>
  </si>
  <si>
    <t>ASSURANCES REASSURANCES COURTAGE ENTREPRISES</t>
  </si>
  <si>
    <t>2511</t>
  </si>
  <si>
    <t>SPORT</t>
  </si>
  <si>
    <t>2793</t>
  </si>
  <si>
    <t>SECURITE SOCIALE AGENTS DE DIRECTION ET COMPTABLES</t>
  </si>
  <si>
    <t>3090</t>
  </si>
  <si>
    <t>SPECTACLE VIVANT ENTREPRISES DU SECTEUR PRIVÉ</t>
  </si>
  <si>
    <t>3105</t>
  </si>
  <si>
    <t>3151</t>
  </si>
  <si>
    <t>3218</t>
  </si>
  <si>
    <t>3223</t>
  </si>
  <si>
    <t>5001</t>
  </si>
  <si>
    <t>STATUT DES INDUSTRIES ELECTRIQUES ET GAZIERES</t>
  </si>
  <si>
    <t>5554</t>
  </si>
  <si>
    <t>REMORQUAGE MARITIME OFFICIERS</t>
  </si>
  <si>
    <t>7502</t>
  </si>
  <si>
    <t>MUTUALITE SOCIALE AGRICOLE</t>
  </si>
  <si>
    <t>75X1</t>
  </si>
  <si>
    <t>MUTUALITE SOCIALE AGRICOLE AGENTS DE DIRECTION</t>
  </si>
  <si>
    <t>A01</t>
  </si>
  <si>
    <t>BATIMENT</t>
  </si>
  <si>
    <t>A03</t>
  </si>
  <si>
    <t>BATIMENT OUVRIERS</t>
  </si>
  <si>
    <t>0959</t>
  </si>
  <si>
    <t>ANALYSES MEDICALES LABORATOIRES EXTRA-HOSPITALIERS</t>
  </si>
  <si>
    <t>1225</t>
  </si>
  <si>
    <t>COMMERCE REUNION</t>
  </si>
  <si>
    <t>1316</t>
  </si>
  <si>
    <t>1341</t>
  </si>
  <si>
    <t>AGROALIMENTAIRE INDUSTRIES REUNION</t>
  </si>
  <si>
    <t>1700</t>
  </si>
  <si>
    <t>SUCRERIES DISTILLERIES GUADELOUPE</t>
  </si>
  <si>
    <t>1961</t>
  </si>
  <si>
    <t>STATIONS SERVICE GUADELOUPE</t>
  </si>
  <si>
    <t>2405</t>
  </si>
  <si>
    <t>HOSPITALISATION PRIVEE GUADELOUPE</t>
  </si>
  <si>
    <t>2622</t>
  </si>
  <si>
    <t>CREDIT MARITIME MUTUEL</t>
  </si>
  <si>
    <t>3220</t>
  </si>
  <si>
    <t>3221</t>
  </si>
  <si>
    <t>7513</t>
  </si>
  <si>
    <t>CENTRES INITIATIVES EN MILIEU RURAL</t>
  </si>
  <si>
    <t>G01</t>
  </si>
  <si>
    <t>BASS MS</t>
  </si>
  <si>
    <t>I01</t>
  </si>
  <si>
    <t>ASSURANCE</t>
  </si>
  <si>
    <t>0500</t>
  </si>
  <si>
    <t>2691</t>
  </si>
  <si>
    <t>1543</t>
  </si>
  <si>
    <t>BOYAUDERIE</t>
  </si>
  <si>
    <t>2230</t>
  </si>
  <si>
    <t>ASSOCIATIONS AGREEES SURVEILLANCE QUALITE DE L'AIR</t>
  </si>
  <si>
    <t>2329</t>
  </si>
  <si>
    <t>AVOCATS CONSEIL D'ETAT COUR DE CASSATION PERSONNEL SALARIE</t>
  </si>
  <si>
    <t>0303</t>
  </si>
  <si>
    <t>COUTURE PARISIENNE</t>
  </si>
  <si>
    <t>0054</t>
  </si>
  <si>
    <t>METALLURGIE OETAM REGION PARISIENNE</t>
  </si>
  <si>
    <t>0714</t>
  </si>
  <si>
    <t>METALLURGIE MOSELLE</t>
  </si>
  <si>
    <t>0822</t>
  </si>
  <si>
    <t>METALLURGIE SAVOIE</t>
  </si>
  <si>
    <t>0827</t>
  </si>
  <si>
    <t>METALLURGIE ARDENNES</t>
  </si>
  <si>
    <t>0828</t>
  </si>
  <si>
    <t>METALLURGIE MANCHE</t>
  </si>
  <si>
    <t>0829</t>
  </si>
  <si>
    <t>METALLURGIE VAUCLUSE</t>
  </si>
  <si>
    <t>0836</t>
  </si>
  <si>
    <t>METALLURGIE HAUTE-SAVOIE</t>
  </si>
  <si>
    <t>0860</t>
  </si>
  <si>
    <t>METALLURGIE FINISTERE</t>
  </si>
  <si>
    <t>0863</t>
  </si>
  <si>
    <t>METALLURGIE MORBIHAN ILLE-ET-VILAINE</t>
  </si>
  <si>
    <t>0878</t>
  </si>
  <si>
    <t>METALLURGIE RHONE</t>
  </si>
  <si>
    <t>0887</t>
  </si>
  <si>
    <t>METALLURGIE EURE</t>
  </si>
  <si>
    <t>0898</t>
  </si>
  <si>
    <t>METALLURGIE ALLIER</t>
  </si>
  <si>
    <t>0899</t>
  </si>
  <si>
    <t>METALLURGIE MARNE</t>
  </si>
  <si>
    <t>0911</t>
  </si>
  <si>
    <t>METALLURGIE SEINE-ET-MARNE</t>
  </si>
  <si>
    <t>0914</t>
  </si>
  <si>
    <t>METALLURGIE AIN</t>
  </si>
  <si>
    <t>0920</t>
  </si>
  <si>
    <t>METALLURGIE VIENNE</t>
  </si>
  <si>
    <t>0923</t>
  </si>
  <si>
    <t>METALLURGIE CHARENTE-MARITIME</t>
  </si>
  <si>
    <t>0930</t>
  </si>
  <si>
    <t>METALLURGIE SARTHE</t>
  </si>
  <si>
    <t>0934</t>
  </si>
  <si>
    <t>METALLURGIE INDRE</t>
  </si>
  <si>
    <t>0937</t>
  </si>
  <si>
    <t>METALLURGIE HAUTE-VIENNE ET CREUSE</t>
  </si>
  <si>
    <t>0943</t>
  </si>
  <si>
    <t>METALLURGIE CALVADOS</t>
  </si>
  <si>
    <t>0948</t>
  </si>
  <si>
    <t>METALLURGIE ORNE</t>
  </si>
  <si>
    <t>0965</t>
  </si>
  <si>
    <t>METALLURGIE VAR</t>
  </si>
  <si>
    <t>0979</t>
  </si>
  <si>
    <t>METALLURGIE LE HAVRE (SEINE-MARITIME)</t>
  </si>
  <si>
    <t>0984</t>
  </si>
  <si>
    <t>METALLURGIE EURE-ET-LOIR</t>
  </si>
  <si>
    <t>1007</t>
  </si>
  <si>
    <t>METALLURGIE THIERS (PUY-DE-DOME)</t>
  </si>
  <si>
    <t>1159</t>
  </si>
  <si>
    <t>METALLURGIE NIEVRE</t>
  </si>
  <si>
    <t>1164</t>
  </si>
  <si>
    <t>METALLURGIE SOMME VIMEU</t>
  </si>
  <si>
    <t>1247</t>
  </si>
  <si>
    <t>AUTO MOTO LA REUNION</t>
  </si>
  <si>
    <t>1274</t>
  </si>
  <si>
    <t>METALLURGIE CORREZE</t>
  </si>
  <si>
    <t>1315</t>
  </si>
  <si>
    <t>METALLURGIE HAUTE-MARNE ET MEUSE</t>
  </si>
  <si>
    <t>1353</t>
  </si>
  <si>
    <t>METALLURGIE DORDOGNE</t>
  </si>
  <si>
    <t>1365</t>
  </si>
  <si>
    <t>METALLURGIE MEURTHE-ET-MOSELLE</t>
  </si>
  <si>
    <t>1369</t>
  </si>
  <si>
    <t>METALLURGIE LOIRE-ATLANTIQUE</t>
  </si>
  <si>
    <t>1387</t>
  </si>
  <si>
    <t>METALLURGIE FLANDRES DOUAISIS</t>
  </si>
  <si>
    <t>1472</t>
  </si>
  <si>
    <t>METALLURGIE PAS-DE-CALAIS</t>
  </si>
  <si>
    <t>1525</t>
  </si>
  <si>
    <t>METALLURGIE DUNKERQUE (NORD)</t>
  </si>
  <si>
    <t>1560</t>
  </si>
  <si>
    <t>METALLURGIE ALPES-MARITIMES</t>
  </si>
  <si>
    <t>1564</t>
  </si>
  <si>
    <t>METALLURGIE SAONE-ET-LOIRE</t>
  </si>
  <si>
    <t>1572</t>
  </si>
  <si>
    <t>METALLURGIE CHARENTE</t>
  </si>
  <si>
    <t>1576</t>
  </si>
  <si>
    <t>METALLURGIE CHER</t>
  </si>
  <si>
    <t>1577</t>
  </si>
  <si>
    <t>METALLURGIE HERAULT AUDE PYRENEES-ORIENTALES</t>
  </si>
  <si>
    <t>1578</t>
  </si>
  <si>
    <t>METALLURGIE LOIRE ET ARRONDISSEMENT D'YSSINGEAUX</t>
  </si>
  <si>
    <t>1592</t>
  </si>
  <si>
    <t>METALLURGIE VALENCIENNOIS CAMBRESIS (NORD)</t>
  </si>
  <si>
    <t>1604</t>
  </si>
  <si>
    <t>METALLURGIE ROUEN DIEPPE (SEINE-MARITIME)</t>
  </si>
  <si>
    <t>1626</t>
  </si>
  <si>
    <t>METALLURGIE HAUTES-PYRENEES</t>
  </si>
  <si>
    <t>1627</t>
  </si>
  <si>
    <t>METALLURGIE CLERMONT-FERRAND PUY-DE-DOME</t>
  </si>
  <si>
    <t>1628</t>
  </si>
  <si>
    <t>METALLURGIE DEUX-SEVRES</t>
  </si>
  <si>
    <t>1634</t>
  </si>
  <si>
    <t>METALLURGIE COTES D'ARMOR</t>
  </si>
  <si>
    <t>1635</t>
  </si>
  <si>
    <t>METALLURGIE GIRONDE LANDES</t>
  </si>
  <si>
    <t>1732</t>
  </si>
  <si>
    <t>METALLURGIE YONNE</t>
  </si>
  <si>
    <t>1809</t>
  </si>
  <si>
    <t>METALLURGIE JURA</t>
  </si>
  <si>
    <t>1813</t>
  </si>
  <si>
    <t>METALLURGIE MAUBEUGE (NORD)</t>
  </si>
  <si>
    <t>1867</t>
  </si>
  <si>
    <t>METALLURGIE DROME-ARDECHE</t>
  </si>
  <si>
    <t>1885</t>
  </si>
  <si>
    <t>METALLURGIE COTE-D'OR</t>
  </si>
  <si>
    <t>1902</t>
  </si>
  <si>
    <t>METALLURGIE MAINE-ET-LOIRE</t>
  </si>
  <si>
    <t>1912</t>
  </si>
  <si>
    <t>METALLURGIE HAUT-RHIN</t>
  </si>
  <si>
    <t>1951</t>
  </si>
  <si>
    <t>AUTOMOBILE CABINETS D'EXPERTISES</t>
  </si>
  <si>
    <t>1960</t>
  </si>
  <si>
    <t>METALLURGIE LOT-ET-GARONNE</t>
  </si>
  <si>
    <t>1966</t>
  </si>
  <si>
    <t>METALLURGIE LOIRET</t>
  </si>
  <si>
    <t>1967</t>
  </si>
  <si>
    <t>METALLURGIE BAS-RHIN</t>
  </si>
  <si>
    <t>2003</t>
  </si>
  <si>
    <t>METALLURGIE VOSGES</t>
  </si>
  <si>
    <t>2126</t>
  </si>
  <si>
    <t>METALLURGIE GARD ET LOZERE</t>
  </si>
  <si>
    <t>2221</t>
  </si>
  <si>
    <t>METAUX INDUSTRIES MENSUELS ISERE HAUTES-ALPES</t>
  </si>
  <si>
    <t>2266</t>
  </si>
  <si>
    <t>METALLURGIE MAYENNE</t>
  </si>
  <si>
    <t>2294</t>
  </si>
  <si>
    <t>METALLURGIE AUBE</t>
  </si>
  <si>
    <t>2328</t>
  </si>
  <si>
    <t>BATIMENT TRAVAUX PUBLICS OUVRIERS GUADELOUPE</t>
  </si>
  <si>
    <t>2344</t>
  </si>
  <si>
    <t>SIDERURGIE</t>
  </si>
  <si>
    <t>2360</t>
  </si>
  <si>
    <t>AUTOMOBILE SERVICES GUYANE</t>
  </si>
  <si>
    <t>2411</t>
  </si>
  <si>
    <t>CHAINES THEMATIQUES</t>
  </si>
  <si>
    <t>2480</t>
  </si>
  <si>
    <t>2489</t>
  </si>
  <si>
    <t>METALLURGIE VENDEE</t>
  </si>
  <si>
    <t>2534</t>
  </si>
  <si>
    <t>SUCRIERE ET RHUMIERE INDUSTRIE MARTINIQUE</t>
  </si>
  <si>
    <t>2535</t>
  </si>
  <si>
    <t>CANNE A SUCRE CULTURE MARTINIQUE</t>
  </si>
  <si>
    <t>2542</t>
  </si>
  <si>
    <t>METALLURGIE AISNE</t>
  </si>
  <si>
    <t>2579</t>
  </si>
  <si>
    <t>METALLURGIE LOIR ET CHER</t>
  </si>
  <si>
    <t>2603</t>
  </si>
  <si>
    <t>SECURITE SOCIALE PRATICIENS CONSEILS (GENERAL)</t>
  </si>
  <si>
    <t>2615</t>
  </si>
  <si>
    <t>METALLURGIE PYRENEES-ATLANTIQUES ET DU SEIGNANX</t>
  </si>
  <si>
    <t>2630</t>
  </si>
  <si>
    <t>METALLURGIE BOUCHES-DU-RHONE ALPES HAUTE-PROVENCE</t>
  </si>
  <si>
    <t>2700</t>
  </si>
  <si>
    <t>METALLURGIE DE L'OISE</t>
  </si>
  <si>
    <t>2701</t>
  </si>
  <si>
    <t>BANQUES PERSONNEL GUYANE</t>
  </si>
  <si>
    <t>2702</t>
  </si>
  <si>
    <t>BANQUES PERSONNEL MARTINIQUE</t>
  </si>
  <si>
    <t>2704</t>
  </si>
  <si>
    <t>BANQUES PERSONNEL GUADELOUPE-SAINT MARTIN</t>
  </si>
  <si>
    <t>2755</t>
  </si>
  <si>
    <t>METALLURGIE BELFORT MONTBELIARD</t>
  </si>
  <si>
    <t>2870</t>
  </si>
  <si>
    <t>BATIMENT TRAVAUX PUBLICS OUVRIERS GUYANE</t>
  </si>
  <si>
    <t>2931</t>
  </si>
  <si>
    <t>ACTIVITES DE MARCHES FINANCIERS (CCNM)</t>
  </si>
  <si>
    <t>2972</t>
  </si>
  <si>
    <t>NAVIGATION PERSONNEL SEDENTAIRE</t>
  </si>
  <si>
    <t>2980</t>
  </si>
  <si>
    <t>METALLURGIE SOMME</t>
  </si>
  <si>
    <t>2992</t>
  </si>
  <si>
    <t>METALLURGIE INDRE-ET-LOIRE</t>
  </si>
  <si>
    <t>3144</t>
  </si>
  <si>
    <t>BATIMENT TP ETAM GUADELOUPE</t>
  </si>
  <si>
    <t>3209</t>
  </si>
  <si>
    <t>INDUSTRIES METALLURGIQUES MECANIQUES MICROTECHNIQUES DOUBS</t>
  </si>
  <si>
    <t>5521</t>
  </si>
  <si>
    <t>MARINE MARCHANDE PERSONNEL NAVIGANT D'EXECUTION</t>
  </si>
  <si>
    <t>C01</t>
  </si>
  <si>
    <t>METALLURGIE</t>
  </si>
  <si>
    <t>1059</t>
  </si>
  <si>
    <t>METALLURGIE MIDI-PYRENEES</t>
  </si>
  <si>
    <t>F01</t>
  </si>
  <si>
    <t>TRAVAUX PUBLICS</t>
  </si>
  <si>
    <t>3053</t>
  </si>
  <si>
    <t>MÉTALLURGIE DE HAUTE-SAÔNE INDUSTRIES</t>
  </si>
  <si>
    <t>2798</t>
  </si>
  <si>
    <t>REGIME SOCIAL INDEPENDANTS EMPLOYES ET CADRES</t>
  </si>
  <si>
    <t>3127</t>
  </si>
  <si>
    <t>3217</t>
  </si>
  <si>
    <t xml:space="preserve">CONVENTION FERROVIAIRE DISPOSITIONS GENERALES </t>
  </si>
  <si>
    <t>3107</t>
  </si>
  <si>
    <t>BATIMENT TP ETAM MARTINIQUE</t>
  </si>
  <si>
    <t>3128</t>
  </si>
  <si>
    <t>BATIMENT TP INDUSTRIE ACTIVITES CONNEXES GUYANE - ETAM</t>
  </si>
  <si>
    <t>3203</t>
  </si>
  <si>
    <t>PECHE DE LOISIR ET PROTECTION DU MILIEU AQUATIQUE ASSOCIATIONS</t>
  </si>
  <si>
    <t>3204</t>
  </si>
  <si>
    <t>3225</t>
  </si>
  <si>
    <t>PRESSE MAGAZINE EDITEURS EMPLOYÉS ET CADRES</t>
  </si>
  <si>
    <t>5017</t>
  </si>
  <si>
    <t>STATUT DU PERSONNEL LAIC DE L'EGLISE DE FRANCE</t>
  </si>
  <si>
    <t>5619</t>
  </si>
  <si>
    <t>PECHE PROFESSIONNELLE MARITIME</t>
  </si>
  <si>
    <t>BANQUE</t>
  </si>
  <si>
    <t>Date signature</t>
  </si>
  <si>
    <t>Date publication 
JO</t>
  </si>
  <si>
    <t>NOR</t>
  </si>
  <si>
    <t>MTRT1718273A</t>
  </si>
  <si>
    <t>MTRT1718274A</t>
  </si>
  <si>
    <t>MTRT1718275A</t>
  </si>
  <si>
    <t>MTRT1718272A</t>
  </si>
  <si>
    <t>MTRT1806499A</t>
  </si>
  <si>
    <t>MTRT1718279A</t>
  </si>
  <si>
    <t>MTRT1718277A</t>
  </si>
  <si>
    <t>MTRT1718278A</t>
  </si>
  <si>
    <t>MTRT1717705A</t>
  </si>
  <si>
    <t>MTRT1703811A</t>
  </si>
  <si>
    <t>MTRT1703812A</t>
  </si>
  <si>
    <t>MTRT1703813A</t>
  </si>
  <si>
    <t>MTRT1703814A</t>
  </si>
  <si>
    <t>MTRT1703815A</t>
  </si>
  <si>
    <t>MTRT1703816A</t>
  </si>
  <si>
    <t>MTRT1703817A</t>
  </si>
  <si>
    <t>MTRT1703827A</t>
  </si>
  <si>
    <t>MTRT1703828A</t>
  </si>
  <si>
    <t>MTRT1703829A</t>
  </si>
  <si>
    <t>MTRT1703830A</t>
  </si>
  <si>
    <t>MTRT1703834A</t>
  </si>
  <si>
    <t>MTRT1703835A</t>
  </si>
  <si>
    <t>MTRT1703836A</t>
  </si>
  <si>
    <t>MTRT1703839A</t>
  </si>
  <si>
    <t>MTRT1703840A</t>
  </si>
  <si>
    <t>MTRT1703895A</t>
  </si>
  <si>
    <t>MTRT1703897A</t>
  </si>
  <si>
    <t>MTRT1703899A</t>
  </si>
  <si>
    <t>MTRT1703900A</t>
  </si>
  <si>
    <t>MTRT1703901A</t>
  </si>
  <si>
    <t>MTRT1703903A</t>
  </si>
  <si>
    <t>MTRT1703904A</t>
  </si>
  <si>
    <t>MTRT1703906A</t>
  </si>
  <si>
    <t>MTRT1703907A</t>
  </si>
  <si>
    <t>MTRT1703908A</t>
  </si>
  <si>
    <t>MTRT1703910A</t>
  </si>
  <si>
    <t>MTRT1703911A</t>
  </si>
  <si>
    <t>MTRT1703913A</t>
  </si>
  <si>
    <t>MTRT1703914A</t>
  </si>
  <si>
    <t>MTRT1703915A</t>
  </si>
  <si>
    <t>MTRT1703916A</t>
  </si>
  <si>
    <t>MTRT1703918A</t>
  </si>
  <si>
    <t>MTRT1703919A</t>
  </si>
  <si>
    <t>MTRT1703921A</t>
  </si>
  <si>
    <t>MTRT1703994A</t>
  </si>
  <si>
    <t>MTRT1703996A</t>
  </si>
  <si>
    <t>MTRT1704000A</t>
  </si>
  <si>
    <t>MTRT1704001A</t>
  </si>
  <si>
    <t>MTRT1704002A</t>
  </si>
  <si>
    <t>MTRT1704003A</t>
  </si>
  <si>
    <t>MTRT1704004A</t>
  </si>
  <si>
    <t>MTRT1704005A</t>
  </si>
  <si>
    <t>MTRT1704006A</t>
  </si>
  <si>
    <t>MTRT1704007A</t>
  </si>
  <si>
    <t>MTRT1704008A</t>
  </si>
  <si>
    <t>MTRT1704009A</t>
  </si>
  <si>
    <t>MTRT1704010A</t>
  </si>
  <si>
    <t>MTRT1704011A</t>
  </si>
  <si>
    <t>MTRT1704013A</t>
  </si>
  <si>
    <t>MTRT1704014A</t>
  </si>
  <si>
    <t>MTRT1704015A</t>
  </si>
  <si>
    <t>MTRT1704017A</t>
  </si>
  <si>
    <t>MTRT1704018A</t>
  </si>
  <si>
    <t>MTRT1704051A</t>
  </si>
  <si>
    <t>MTRT1704052A</t>
  </si>
  <si>
    <t>MTRT1704053A</t>
  </si>
  <si>
    <t>MTRT1704054A</t>
  </si>
  <si>
    <t>MTRT1704056A</t>
  </si>
  <si>
    <t>MTRT1704058A</t>
  </si>
  <si>
    <t>MTRT1704060A</t>
  </si>
  <si>
    <t>MTRT1704061A</t>
  </si>
  <si>
    <t>MTRT1704062A</t>
  </si>
  <si>
    <t>MTRT1704064A</t>
  </si>
  <si>
    <t>MTRT1704188A</t>
  </si>
  <si>
    <t>MTRT1704190A</t>
  </si>
  <si>
    <t>MTRT1704191A</t>
  </si>
  <si>
    <t>MTRT1704193A</t>
  </si>
  <si>
    <t>MTRT1704194A</t>
  </si>
  <si>
    <t>MTRT1704195A</t>
  </si>
  <si>
    <t>MTRT1704197A</t>
  </si>
  <si>
    <t>MTRT1704198A</t>
  </si>
  <si>
    <t>MTRT1704199A</t>
  </si>
  <si>
    <t>MTRT1704200A</t>
  </si>
  <si>
    <t>MTRT1704202A</t>
  </si>
  <si>
    <t>MTRT1704205A</t>
  </si>
  <si>
    <t>MTRT1704206A</t>
  </si>
  <si>
    <t>MTRT1704209A</t>
  </si>
  <si>
    <t>MTRT1704212A</t>
  </si>
  <si>
    <t>MTRT1704213A</t>
  </si>
  <si>
    <t>MTRT1704215A</t>
  </si>
  <si>
    <t>MTRT1704217A</t>
  </si>
  <si>
    <t>MTRT1704221A</t>
  </si>
  <si>
    <t>MTRT1704228A</t>
  </si>
  <si>
    <t>MTRT1704230A</t>
  </si>
  <si>
    <t>MTRT1704233A</t>
  </si>
  <si>
    <t>MTRT1704234A</t>
  </si>
  <si>
    <t>MTRT1704236A</t>
  </si>
  <si>
    <t>MTRT1704237A</t>
  </si>
  <si>
    <t>MTRT1704238A</t>
  </si>
  <si>
    <t>MTRT1704239A</t>
  </si>
  <si>
    <t>MTRT1704240A</t>
  </si>
  <si>
    <t>MTRT1704779A</t>
  </si>
  <si>
    <t>MTRT1704780A</t>
  </si>
  <si>
    <t>MTRT1704782A</t>
  </si>
  <si>
    <t>MTRT1704783A</t>
  </si>
  <si>
    <t>MTRT1704784A</t>
  </si>
  <si>
    <t>MTRT1704785A</t>
  </si>
  <si>
    <t>MTRT1704786A</t>
  </si>
  <si>
    <t>MTRT1704787A</t>
  </si>
  <si>
    <t>MTRT1704789A</t>
  </si>
  <si>
    <t>MTRT1704790A</t>
  </si>
  <si>
    <t>MTRT1704791A</t>
  </si>
  <si>
    <t>MTRT1704792A</t>
  </si>
  <si>
    <t>MTRT1704793A</t>
  </si>
  <si>
    <t>MTRT1704794A</t>
  </si>
  <si>
    <t>MTRT1704795A</t>
  </si>
  <si>
    <t>MTRT1704796A</t>
  </si>
  <si>
    <t>MTRT1704797A</t>
  </si>
  <si>
    <t>MTRT1704798A</t>
  </si>
  <si>
    <t>MTRT1704799A</t>
  </si>
  <si>
    <t>MTRT1704800A</t>
  </si>
  <si>
    <t>MTRT1704802A</t>
  </si>
  <si>
    <t>MTRT1704804A</t>
  </si>
  <si>
    <t>MTRT1704806A</t>
  </si>
  <si>
    <t>MTRT1704807A</t>
  </si>
  <si>
    <t>MTRT1704809A</t>
  </si>
  <si>
    <t>MTRT1704824A</t>
  </si>
  <si>
    <t>MTRT1704826A</t>
  </si>
  <si>
    <t>MTRT1704827A</t>
  </si>
  <si>
    <t>MTRT1704828A</t>
  </si>
  <si>
    <t>MTRT1704829A</t>
  </si>
  <si>
    <t>MTRT1704830A</t>
  </si>
  <si>
    <t>MTRT1704831A</t>
  </si>
  <si>
    <t>MTRT1704832A</t>
  </si>
  <si>
    <t>MTRT1704833A</t>
  </si>
  <si>
    <t>MTRT1704835A</t>
  </si>
  <si>
    <t>MTRT1704890A</t>
  </si>
  <si>
    <t>MTRT1704893A</t>
  </si>
  <si>
    <t>MTRT1704894A</t>
  </si>
  <si>
    <t>MTRT1704895A</t>
  </si>
  <si>
    <t>MTRT1704896A</t>
  </si>
  <si>
    <t>MTRT1704897A</t>
  </si>
  <si>
    <t>MTRT1704898A</t>
  </si>
  <si>
    <t>MTRT1704899A</t>
  </si>
  <si>
    <t>MTRT1704900A</t>
  </si>
  <si>
    <t>MTRT1704901A</t>
  </si>
  <si>
    <t>MTRT1704902A</t>
  </si>
  <si>
    <t>MTRT1704956A</t>
  </si>
  <si>
    <t>MTRT1704957A</t>
  </si>
  <si>
    <t>MTRT1704958A</t>
  </si>
  <si>
    <t>MTRT1704959A</t>
  </si>
  <si>
    <t>MTRT1704960A</t>
  </si>
  <si>
    <t>MTRT1704961A</t>
  </si>
  <si>
    <t>MTRT1704962A</t>
  </si>
  <si>
    <t>MTRT1704963A</t>
  </si>
  <si>
    <t>MTRT1704964A</t>
  </si>
  <si>
    <t>MTRT1704969A</t>
  </si>
  <si>
    <t>MTRT1704970A</t>
  </si>
  <si>
    <t>MTRT1704971A</t>
  </si>
  <si>
    <t>MTRT1704973A</t>
  </si>
  <si>
    <t>MTRT1704974A</t>
  </si>
  <si>
    <t>MTRT1704976A</t>
  </si>
  <si>
    <t>MTRT1704978A</t>
  </si>
  <si>
    <t>MTRT1704979A</t>
  </si>
  <si>
    <t>MTRT1704981A</t>
  </si>
  <si>
    <t>MTRT1704982A</t>
  </si>
  <si>
    <t>MTRT1704998A</t>
  </si>
  <si>
    <t>MTRT1704999A</t>
  </si>
  <si>
    <t>MTRT1705004A</t>
  </si>
  <si>
    <t>MTRT1705005A</t>
  </si>
  <si>
    <t>MTRT1705006A</t>
  </si>
  <si>
    <t>MTRT1705007A</t>
  </si>
  <si>
    <t>MTRT1705008A</t>
  </si>
  <si>
    <t>MTRT1705010A</t>
  </si>
  <si>
    <t>MTRT1705160A</t>
  </si>
  <si>
    <t>MTRT1705164A</t>
  </si>
  <si>
    <t>MTRT1705167A</t>
  </si>
  <si>
    <t>MTRT1705168A</t>
  </si>
  <si>
    <t>MTRT1705170A</t>
  </si>
  <si>
    <t>MTRT1705171A</t>
  </si>
  <si>
    <t>MTRT1705172A</t>
  </si>
  <si>
    <t>MTRT1705173A</t>
  </si>
  <si>
    <t>MTRT1705174A</t>
  </si>
  <si>
    <t>MTRT1705175A</t>
  </si>
  <si>
    <t>MTRT1705176A</t>
  </si>
  <si>
    <t>MTRT1705177A</t>
  </si>
  <si>
    <t>MTRT1705178A</t>
  </si>
  <si>
    <t>MTRT1705181A</t>
  </si>
  <si>
    <t>MTRT1705182A</t>
  </si>
  <si>
    <t>MTRT1705186A</t>
  </si>
  <si>
    <t>MTRT1705187A</t>
  </si>
  <si>
    <t>MTRT1705188A</t>
  </si>
  <si>
    <t>MTRT1705211A</t>
  </si>
  <si>
    <t>MTRT1705212A</t>
  </si>
  <si>
    <t>MTRT1705214A</t>
  </si>
  <si>
    <t>MTRT1705215A</t>
  </si>
  <si>
    <t>MTRT1705216A</t>
  </si>
  <si>
    <t>MTRT1705217A</t>
  </si>
  <si>
    <t>MTRT1705218A</t>
  </si>
  <si>
    <t>MTRT1705222A</t>
  </si>
  <si>
    <t>MTRT1705223A</t>
  </si>
  <si>
    <t>MTRT1704805A</t>
  </si>
  <si>
    <t>MTRT1705224A</t>
  </si>
  <si>
    <t>MTRT1705225A</t>
  </si>
  <si>
    <t>MTRT1705226A</t>
  </si>
  <si>
    <t>MTRT1705227A</t>
  </si>
  <si>
    <t>MTRT1705231A</t>
  </si>
  <si>
    <t>MTRT1705232A</t>
  </si>
  <si>
    <t>MTRT1705234A</t>
  </si>
  <si>
    <t>MTRT1705244A</t>
  </si>
  <si>
    <t>MTRT1806494A</t>
  </si>
  <si>
    <t>MTRT1705252A</t>
  </si>
  <si>
    <t>MTRT1705295A</t>
  </si>
  <si>
    <t>MTRT1705296A</t>
  </si>
  <si>
    <t>MTRT1705297A</t>
  </si>
  <si>
    <t>MTRT1705298A</t>
  </si>
  <si>
    <t>MTRT1705299A</t>
  </si>
  <si>
    <t>MTRT1705300A</t>
  </si>
  <si>
    <t>MTRT1705301A</t>
  </si>
  <si>
    <t>MTRT1705302A</t>
  </si>
  <si>
    <t>MTRT1705303A</t>
  </si>
  <si>
    <t>MTRT1705304A</t>
  </si>
  <si>
    <t>MTRT1705305A</t>
  </si>
  <si>
    <t>MTRT1705306A</t>
  </si>
  <si>
    <t>MTRT1806497A</t>
  </si>
  <si>
    <t>MTRT1705308A</t>
  </si>
  <si>
    <t>MTRT1705309A</t>
  </si>
  <si>
    <t>MTRT1705310A</t>
  </si>
  <si>
    <t>MTRT1705312A</t>
  </si>
  <si>
    <t>MTRT1705313A</t>
  </si>
  <si>
    <t>MTRT1705314A</t>
  </si>
  <si>
    <t>MTRT1705315A</t>
  </si>
  <si>
    <t>MTRT1705337A</t>
  </si>
  <si>
    <t>MTRT1705338A</t>
  </si>
  <si>
    <t>MTRT1705339A</t>
  </si>
  <si>
    <t>MTRT1705340A</t>
  </si>
  <si>
    <t>MTRT1705341A</t>
  </si>
  <si>
    <t>MTRT1705343A</t>
  </si>
  <si>
    <t>MTRT1705345A</t>
  </si>
  <si>
    <t>MTRT1705347A</t>
  </si>
  <si>
    <t>MTRT1704968A</t>
  </si>
  <si>
    <t>MTRT1705311A</t>
  </si>
  <si>
    <t>MTRT1705348A</t>
  </si>
  <si>
    <t>MTRT1705349A</t>
  </si>
  <si>
    <t>MTRT1705385A</t>
  </si>
  <si>
    <t>MTRT1705434A</t>
  </si>
  <si>
    <t>MTRT1705714A</t>
  </si>
  <si>
    <t>MTRT1705437A</t>
  </si>
  <si>
    <t>MTRT1705438A</t>
  </si>
  <si>
    <t>MTRT1705439A</t>
  </si>
  <si>
    <t>MTRT1705440A</t>
  </si>
  <si>
    <t>MTRT1705450A</t>
  </si>
  <si>
    <t>MTRT1705451A</t>
  </si>
  <si>
    <t>MTRT1705452A</t>
  </si>
  <si>
    <t>MTRT1705480A</t>
  </si>
  <si>
    <t>MTRT1705490A</t>
  </si>
  <si>
    <t>MTRT1705713A</t>
  </si>
  <si>
    <t>MTRT1705493A</t>
  </si>
  <si>
    <t>MTRT1705507A</t>
  </si>
  <si>
    <t>MTRT1705508A</t>
  </si>
  <si>
    <t>MTRT1705509A</t>
  </si>
  <si>
    <t>MTRT1705510A</t>
  </si>
  <si>
    <t>MTRT1705511A</t>
  </si>
  <si>
    <t>MTRT1705512A</t>
  </si>
  <si>
    <t>MTRT1705513A</t>
  </si>
  <si>
    <t>MTRT1704808A</t>
  </si>
  <si>
    <t>MTRT1705514A</t>
  </si>
  <si>
    <t>MTRT1705515A</t>
  </si>
  <si>
    <t>MTRT1705516A</t>
  </si>
  <si>
    <t>MTRT1705563A</t>
  </si>
  <si>
    <t>MTRT1806498A</t>
  </si>
  <si>
    <t>MTRT1705565A</t>
  </si>
  <si>
    <t>MTRT1705567A</t>
  </si>
  <si>
    <t>MTRT1705568A</t>
  </si>
  <si>
    <t>MTRT1705569A</t>
  </si>
  <si>
    <t>MTRT1705570A</t>
  </si>
  <si>
    <t>MTRT1705481A</t>
  </si>
  <si>
    <t>MTRT1705482A</t>
  </si>
  <si>
    <t>MTRT1705572A</t>
  </si>
  <si>
    <t>MTRT1705573A</t>
  </si>
  <si>
    <t>MTRT1705574A</t>
  </si>
  <si>
    <t>MTRT1705575A</t>
  </si>
  <si>
    <t>MTRT1705577A</t>
  </si>
  <si>
    <t>MTRT1705580A</t>
  </si>
  <si>
    <t>MTRT1705711A</t>
  </si>
  <si>
    <t>MTRT1705702A</t>
  </si>
  <si>
    <t>MTRT1705486A</t>
  </si>
  <si>
    <t>MTRT1705588A</t>
  </si>
  <si>
    <t>MTRT1705646A</t>
  </si>
  <si>
    <t>MTRT1705647A</t>
  </si>
  <si>
    <t>MTRT1705648A</t>
  </si>
  <si>
    <t>MTRT1705650A</t>
  </si>
  <si>
    <t>MTRT1830068S</t>
  </si>
  <si>
    <t>MTRT1705653A</t>
  </si>
  <si>
    <t>MTRT1705655A</t>
  </si>
  <si>
    <t>MTRT1705656A</t>
  </si>
  <si>
    <t>MTRT1705487A</t>
  </si>
  <si>
    <t>MTRT1705479A</t>
  </si>
  <si>
    <t>MTRT1704012A</t>
  </si>
  <si>
    <t>MTRT1704222A</t>
  </si>
  <si>
    <t>MTRT1704227A</t>
  </si>
  <si>
    <t>MTRT1705184A</t>
  </si>
  <si>
    <t>MTRT1705716A</t>
  </si>
  <si>
    <t>MTRT1705717A</t>
  </si>
  <si>
    <t>MTRT1705719A</t>
  </si>
  <si>
    <t>MTRT1705720A</t>
  </si>
  <si>
    <t>MTRT1705721A</t>
  </si>
  <si>
    <t>MTRT1705722A</t>
  </si>
  <si>
    <t>MTRT1705723A</t>
  </si>
  <si>
    <t>MTRT1705726A</t>
  </si>
  <si>
    <t>MTRT1705727A</t>
  </si>
  <si>
    <t>MTRT1705728A</t>
  </si>
  <si>
    <t>MTRT1705729A</t>
  </si>
  <si>
    <t>MTRT1705730A</t>
  </si>
  <si>
    <t>MTRT1705731A</t>
  </si>
  <si>
    <t>MTRT1705732A</t>
  </si>
  <si>
    <t>MTRT1705733A</t>
  </si>
  <si>
    <t>MTRT1705775A</t>
  </si>
  <si>
    <t>MTRT1705776A</t>
  </si>
  <si>
    <t>MTRT1705777A</t>
  </si>
  <si>
    <t>MTRT1705778A</t>
  </si>
  <si>
    <t>MTRT1705779A</t>
  </si>
  <si>
    <t>MTRT1705780A</t>
  </si>
  <si>
    <t>MTRT1705781A</t>
  </si>
  <si>
    <t>MTRT1705782A</t>
  </si>
  <si>
    <t>MTRT1705783A</t>
  </si>
  <si>
    <t>MTRT1705784A</t>
  </si>
  <si>
    <t>MTRT1705785A</t>
  </si>
  <si>
    <t>MTRT1705786A</t>
  </si>
  <si>
    <t>MTRT1705787A</t>
  </si>
  <si>
    <t>MTRT1705789A</t>
  </si>
  <si>
    <t>MTRT1705790A</t>
  </si>
  <si>
    <t>MTRT1705792A</t>
  </si>
  <si>
    <t>MTRT1705793A</t>
  </si>
  <si>
    <t>MTRT1705795A</t>
  </si>
  <si>
    <t>MTRT1705796A</t>
  </si>
  <si>
    <t>MTRT1705798A</t>
  </si>
  <si>
    <t>MTRT1705807A</t>
  </si>
  <si>
    <t>MTRT1705808A</t>
  </si>
  <si>
    <t>MTRT1705811A</t>
  </si>
  <si>
    <t>MTRT1705812A</t>
  </si>
  <si>
    <t>MTRT1705814A</t>
  </si>
  <si>
    <t>MTRT1705815A</t>
  </si>
  <si>
    <t>MTRT1705816A</t>
  </si>
  <si>
    <t>MTRT1705818A</t>
  </si>
  <si>
    <t>MTRT1705819A</t>
  </si>
  <si>
    <t>MTRT1705820A</t>
  </si>
  <si>
    <t>MTRT1705873A</t>
  </si>
  <si>
    <t>MTRT1705874A</t>
  </si>
  <si>
    <t>MTRT1705876A</t>
  </si>
  <si>
    <t>MTRT1705922A</t>
  </si>
  <si>
    <t>MTRT1705928A</t>
  </si>
  <si>
    <t>MTRT1705930A</t>
  </si>
  <si>
    <t>MTRT1705931A</t>
  </si>
  <si>
    <t>MTRT1705932A</t>
  </si>
  <si>
    <t>MTRT1705933A</t>
  </si>
  <si>
    <t>MTRT1705934A</t>
  </si>
  <si>
    <t>MTRT1705982A</t>
  </si>
  <si>
    <t>MTRT1705983A</t>
  </si>
  <si>
    <t>MTRT1705984A</t>
  </si>
  <si>
    <t>MTRT1705985A</t>
  </si>
  <si>
    <t>MTRT1705986A</t>
  </si>
  <si>
    <t>MTRT1705997A</t>
  </si>
  <si>
    <t>MTRT1705998A</t>
  </si>
  <si>
    <t>MTRT1705999A</t>
  </si>
  <si>
    <t>MTRT1706000A</t>
  </si>
  <si>
    <t>MTRT1706002A</t>
  </si>
  <si>
    <t>MTRT1706004A</t>
  </si>
  <si>
    <t>MTRT1706005A</t>
  </si>
  <si>
    <t>MTRT1706006A</t>
  </si>
  <si>
    <t>MTRT1706007A</t>
  </si>
  <si>
    <t>MTRT1706008A</t>
  </si>
  <si>
    <t>MTRT1706036A</t>
  </si>
  <si>
    <t>MTRT1706037A</t>
  </si>
  <si>
    <t>MTRT1706039A</t>
  </si>
  <si>
    <t>MTRT1706041A</t>
  </si>
  <si>
    <t>MTRT1706042A</t>
  </si>
  <si>
    <t>MTRT1706087A</t>
  </si>
  <si>
    <t>MTRT1706088A</t>
  </si>
  <si>
    <t>MTRT1706089A</t>
  </si>
  <si>
    <t>MTRT1706090A</t>
  </si>
  <si>
    <t>MTRT1706093A</t>
  </si>
  <si>
    <t>MTRT1706094A</t>
  </si>
  <si>
    <t>MTRT1706095A</t>
  </si>
  <si>
    <t>MTRT1706096A</t>
  </si>
  <si>
    <t>MTRT1706097A</t>
  </si>
  <si>
    <t>MTRT1706098A</t>
  </si>
  <si>
    <t>MTRT1706172A</t>
  </si>
  <si>
    <t>MTRT1706173A</t>
  </si>
  <si>
    <t>MTRT1706174A</t>
  </si>
  <si>
    <t>MTRT1706175A</t>
  </si>
  <si>
    <t>MTRT1706176A</t>
  </si>
  <si>
    <t>MTRT1706177A</t>
  </si>
  <si>
    <t>MTRT1706178A</t>
  </si>
  <si>
    <t>MTRT1706179A</t>
  </si>
  <si>
    <t>MTRT1706180A</t>
  </si>
  <si>
    <t>MTRT1706184A</t>
  </si>
  <si>
    <t>MTRT1806503A</t>
  </si>
  <si>
    <t>MTRT1806502A</t>
  </si>
  <si>
    <t>MTRT1806501A</t>
  </si>
  <si>
    <t>SOLIDAIRES</t>
  </si>
  <si>
    <t>Code IDCC</t>
  </si>
  <si>
    <t>Libellé branche</t>
  </si>
  <si>
    <t>Date publication JO</t>
  </si>
  <si>
    <t>Numéro NOR</t>
  </si>
  <si>
    <t>01 55 30 69 29</t>
  </si>
  <si>
    <t>01 58 39 30 20</t>
  </si>
  <si>
    <t>01 42 55 82 66</t>
  </si>
  <si>
    <t>06 28 18 21 89</t>
  </si>
  <si>
    <t>01 42 81 30 38</t>
  </si>
  <si>
    <t>01 40 23 04 10</t>
  </si>
  <si>
    <t>OS</t>
  </si>
  <si>
    <t>CP</t>
  </si>
  <si>
    <t>Ville</t>
  </si>
  <si>
    <t>Franck LECLERC</t>
  </si>
  <si>
    <t>Occurrence</t>
  </si>
  <si>
    <t>Séquence</t>
  </si>
  <si>
    <t>Index</t>
  </si>
  <si>
    <t>IDCC</t>
  </si>
  <si>
    <t>Nb OS représentatives</t>
  </si>
  <si>
    <t>IMPORTATION EXPORTATION</t>
  </si>
  <si>
    <t>SECURITE SOCIALE ORGANISMES</t>
  </si>
  <si>
    <t>COMMERCES DE GROS HABILLEMENT, MERCERIE, CHAUSSURE, JOUET</t>
  </si>
  <si>
    <t>PRODUCTION CINEMATOGRAPHIQUE</t>
  </si>
  <si>
    <t>ATELIERS CHANTIERS D'INSERTION</t>
  </si>
  <si>
    <t>PORTS ET MANUTENTION</t>
  </si>
  <si>
    <t>POLE EMPLOI</t>
  </si>
  <si>
    <t>ASSOCIATIONS DE GESTION ET DE COMPTABILITE</t>
  </si>
  <si>
    <t>ENTREPRISES DE SERVICES A LA PERSONNE</t>
  </si>
  <si>
    <t>REGIES DE QUARTIER</t>
  </si>
  <si>
    <t>PROPRETÉ ENTREPRISES ET SERVICES ASSOCIÉS</t>
  </si>
  <si>
    <t>PROFESSSIONS DE LA PHOTOGRAPHIE</t>
  </si>
  <si>
    <t>INDUSTRIES FABRICATION DE LA CHAUX</t>
  </si>
  <si>
    <t>BANQUE POPULAIRE</t>
  </si>
  <si>
    <t>ECONOMISTES CONSTRUCTION METREURS VERIFICATEURS</t>
  </si>
  <si>
    <t>MATERIAUX CONSTRUCTION NEGOCE</t>
  </si>
  <si>
    <t>ENSEIGNEMENT PRIVE NON LUCRATIF</t>
  </si>
  <si>
    <t>OFFICES PUBLICS DE L'HABITAT PERSONNEL</t>
  </si>
  <si>
    <t>AGENCES DE PRESSE EMPLOYES, TECHNICIENS ET CADRES</t>
  </si>
  <si>
    <t>COOP. ET S.I.C.A. BETAIL ET VIANDES</t>
  </si>
  <si>
    <t>COOP. ET S.I.C.A. CONSERVES</t>
  </si>
  <si>
    <t>COOP. ET S.I.C.A. CEREALES MEUNERIE OLEAGINEUX</t>
  </si>
  <si>
    <t>COOP. ET S.I.C.A.  LAITIERES</t>
  </si>
  <si>
    <t>COOP. ET S.I.C.A. FLEURS FRUITS LEGUMES</t>
  </si>
  <si>
    <t>COOP. ET S.I.C.A.  TEILLAGE DE LIN</t>
  </si>
  <si>
    <t>PERSONNELS DES ETABLISSEMENTS AGRICOLES PRIVES</t>
  </si>
  <si>
    <t>NAVIGATION INTERIEURE MARCHANDISES PERS SEDENTAIRE</t>
  </si>
  <si>
    <t>TRANSPORT ET SERVICES MARITIMES PERSONNELS NAVIGANTS OFFICIERS</t>
  </si>
  <si>
    <t>GROUPEMENT DES ORGANISMES DE FORMATION AGRICOLE</t>
  </si>
  <si>
    <t>BTP INDUSTRIE ACTIVITES CONNEXES GUYANE INGENIEURS CADRES</t>
  </si>
  <si>
    <t>&lt;= choisir le code IDCC dans cette cellule</t>
  </si>
  <si>
    <t>VIN, CIDRE</t>
  </si>
  <si>
    <t>TOURISME SOCIAL ET FAMILIAL ORGANISMES</t>
  </si>
  <si>
    <t>JOURNALISTES</t>
  </si>
  <si>
    <t>AUDIOVISUEL ELECTRONIQUE EQUIPEMENT MENAGER COMMERCE</t>
  </si>
  <si>
    <t>CRISTAL, VERRE, VITRAIL</t>
  </si>
  <si>
    <t>NAVIGATION INTERIEURE PASSAGERS ETAM CADRE</t>
  </si>
  <si>
    <t>Date signature arrêté</t>
  </si>
  <si>
    <t>CADRES DU BATIMENT</t>
  </si>
  <si>
    <t>ENSEIGNEMENT PRIVE INDEPENDANT</t>
  </si>
  <si>
    <t>AGRICULTURE COLLEGE 3A</t>
  </si>
  <si>
    <t xml:space="preserve">MANUTENTION PORTUAIRE FORT-DE-FRANCE </t>
  </si>
  <si>
    <t>PARIS</t>
  </si>
  <si>
    <t>gilles.lecuelle@cfecgc.fr</t>
  </si>
  <si>
    <t>emploi-garanties-coll@cgt.fr</t>
  </si>
  <si>
    <t>Magali PELLADEAU</t>
  </si>
  <si>
    <t>01 55 55 82 46</t>
  </si>
  <si>
    <t>Confédération Française Démocratique du Travail</t>
  </si>
  <si>
    <t>Confédération Générale du Travail</t>
  </si>
  <si>
    <t>Confédération Force Ouvrière</t>
  </si>
  <si>
    <t>01 40 52 84 20</t>
  </si>
  <si>
    <t>secretariatnego@force-ouvriere.fr</t>
  </si>
  <si>
    <t>Confédération Française des Travailleurs Chrétiens</t>
  </si>
  <si>
    <t>01 73 30 49 34</t>
  </si>
  <si>
    <t>N.C.</t>
  </si>
  <si>
    <t>Confédération des Syndicats d'Assistants familiaux et d'Assistants Maternels</t>
  </si>
  <si>
    <t>Confédération Générale du Travail de Guadeloupe</t>
  </si>
  <si>
    <t>Fédération Nationale des Associations et des Syndicats de Sportifs</t>
  </si>
  <si>
    <t>Fédération Syndicale Unitaire</t>
  </si>
  <si>
    <t>71 boulevard Brandebourg</t>
  </si>
  <si>
    <t>IVRY-SUR-SEINE</t>
  </si>
  <si>
    <t>Sabine LANDREVIE</t>
  </si>
  <si>
    <t>09 80 09 23 63</t>
  </si>
  <si>
    <t>sabine.landrevie@pole-emploi.fr</t>
  </si>
  <si>
    <t>Fédération Nationale Indépendante des Syndicats des Prothésistes et Assistants(es) Dentaires</t>
  </si>
  <si>
    <t>Groupement des Syndicats Européens de l'Automobile</t>
  </si>
  <si>
    <t>Syndicat des Artistes Interprètes et Enseignants de la Musique, de la Danse et des Arts Dramatiques</t>
  </si>
  <si>
    <t>Syndicat Martiniquais des Banques et Etablissements Financiers</t>
  </si>
  <si>
    <t>Syndicat National du Personnel de Pôle Emploi</t>
  </si>
  <si>
    <t>Libellé long</t>
  </si>
  <si>
    <t>Nom Contact</t>
  </si>
  <si>
    <t>N° téléphone</t>
  </si>
  <si>
    <t>Contact courriel</t>
  </si>
  <si>
    <t>Confédération Française de l'Encadrement-Confédération Générale des Cadres</t>
  </si>
  <si>
    <t>01 40 39 91 07</t>
  </si>
  <si>
    <t>contact@fnass.fr</t>
  </si>
  <si>
    <t>Syndicat National Indépendant des Gardiens d'Immeubles, Concierges et professions connexes</t>
  </si>
  <si>
    <t>01 42 36 69 25</t>
  </si>
  <si>
    <t>gautier.snigic@wanadoo.fr</t>
  </si>
  <si>
    <t>Syndicat National du Personnel Navigant de l'Aéronautique Civile</t>
  </si>
  <si>
    <t>Syndicat National des Professionnels de la Santé au Travail</t>
  </si>
  <si>
    <t xml:space="preserve">Syndicat National des Techniciens et Travailleurs de la Production Cinématographique et de Télévision </t>
  </si>
  <si>
    <t>Union Syndicale Solidaires</t>
  </si>
  <si>
    <t>31 rue de la Grange aux Belles</t>
  </si>
  <si>
    <t>Syndicat Professionnel des Assistants Maternels et des Assistants Familiaux</t>
  </si>
  <si>
    <t>Union Générale des Travailleurs de Guadeloupe</t>
  </si>
  <si>
    <t>06 76 04 77 51</t>
  </si>
  <si>
    <t>syndicat-upeas@bca.fr</t>
  </si>
  <si>
    <t>Union Régionale 974</t>
  </si>
  <si>
    <t xml:space="preserve"> </t>
  </si>
  <si>
    <t>MTRT1815968A</t>
  </si>
  <si>
    <t>MTRT1807537A</t>
  </si>
  <si>
    <t>MTRT1819760A</t>
  </si>
  <si>
    <t>MTRT1819761A</t>
  </si>
  <si>
    <t>MTRT1815963A</t>
  </si>
  <si>
    <t>MTRT1819762A</t>
  </si>
  <si>
    <t>MTRT1819765A</t>
  </si>
  <si>
    <t>MTRT1815964A</t>
  </si>
  <si>
    <t>MTRT1815965A</t>
  </si>
  <si>
    <t>MTRT1815967A</t>
  </si>
  <si>
    <t>Maison des syndicats BP 439</t>
  </si>
  <si>
    <t xml:space="preserve">FORT DE FRANCE </t>
  </si>
  <si>
    <t>06 96 28 27 61</t>
  </si>
  <si>
    <t>4 cité artisanale de Bergevin</t>
  </si>
  <si>
    <t>05 90 82 34 61</t>
  </si>
  <si>
    <t>POINTE-A-PITRE</t>
  </si>
  <si>
    <t>01 42 03 82 66</t>
  </si>
  <si>
    <t>01 42 94 81 40</t>
  </si>
  <si>
    <t>gsea@orange.fr</t>
  </si>
  <si>
    <t>www.cfdt.fr (onglet "nos contacts")</t>
  </si>
  <si>
    <t>20 rue Auguste Babet</t>
  </si>
  <si>
    <t>SAINT-PIERRE</t>
  </si>
  <si>
    <t xml:space="preserve">02 62 35 33 19 </t>
  </si>
  <si>
    <t xml:space="preserve">192 bis rue de Vaugirard </t>
  </si>
  <si>
    <t>federation@spelc.fr</t>
  </si>
  <si>
    <t>01 58 10 13 13</t>
  </si>
  <si>
    <t>BP 60352</t>
  </si>
  <si>
    <t>RUNGIS CEDEX 1</t>
  </si>
  <si>
    <t>01 45 12 99 99</t>
  </si>
  <si>
    <t>38 rue des frères Flavien</t>
  </si>
  <si>
    <t>06 62 65 19 68</t>
  </si>
  <si>
    <t>13 bis rue de la Motte-Piquet</t>
  </si>
  <si>
    <t>adherents.fnispad@laposte.fr</t>
  </si>
  <si>
    <t>Etape 1</t>
  </si>
  <si>
    <t>Se placer sur le champ de la colonne "D" de la ligne "Code IDCC"</t>
  </si>
  <si>
    <t>Sélectionner dans le menu déroulant le code IDCC à 4 chiffres de votre convention collective en faisant défiler à l'aide de l'ascenseur les n° (du plus petit au plus grand)</t>
  </si>
  <si>
    <t>Par ex. ici : 0003</t>
  </si>
  <si>
    <t>Etape 2</t>
  </si>
  <si>
    <t xml:space="preserve">Sont affichés les éléments liés à la convention collective : </t>
  </si>
  <si>
    <t>Etape 3</t>
  </si>
  <si>
    <t>Colonne B - "OS" : les acronymes des organisations syndicales représentatives ; leur ordre est déterminé par le poids de leur représentativité dans la branche considérée</t>
  </si>
  <si>
    <t>Colonne C - "Libellé long" : l'intitulé long des organisations syndicales représentatives</t>
  </si>
  <si>
    <t>Colonne D - "Adresse" : l'adresse postale de l'organisation syndicale représentative</t>
  </si>
  <si>
    <t>Colonne E - "CP" : le code postal de l'organisation syndicale représentative</t>
  </si>
  <si>
    <t>Colonne F - "Ville" : la commune postale de l'organisation syndicale représentative</t>
  </si>
  <si>
    <t>Colonne G - "Nom Contact" : le nom d'un contact dans l'organisation syndicale représentative</t>
  </si>
  <si>
    <t>Colonne H - "N° téléphone" : le n° de téléphone fixe et/ou mobile de l'organisation syndicale représentative</t>
  </si>
  <si>
    <t>Colonne I - "Contact courriel" : l'adresse courriel (générique, par nom) de l'organisation syndicale représentative</t>
  </si>
  <si>
    <t>A partir de la ligne 8, sont présentées les coordonnées des organisations syndicales représentatives pour la convention collective choisie :</t>
  </si>
  <si>
    <t>Ligne 3 "Date signature arrêté" : la date de signature de l'arrêté de représentativité pour la mesure 2017  telle qu'elle figure sur le Journal Officiel</t>
  </si>
  <si>
    <t>Ligne 4 "Date publication JO" : la date de publication sur le site internet du Journal Officiel de l'arrêté de représentativité pour la mesure 2017 fixant la liste des organisations syndicales représentatives</t>
  </si>
  <si>
    <t>Ligne 5 "Numéro NOR" : le numéro par lequel l'arrêté de représentativité est référencé sur le site internet du Journal Officiel</t>
  </si>
  <si>
    <t xml:space="preserve">Ligne 6 "Nb OS représentatives" : le nombre d'organisations syndicales représentatives telles qu'elles figurent sur l'arrêté de représentativité </t>
  </si>
  <si>
    <t xml:space="preserve">Ligne 2 "Libellé branche" : Le libellé court de la convention collective </t>
  </si>
  <si>
    <t>Comment utiliser l'outil de recherche ?</t>
  </si>
  <si>
    <t>contact.branches@unsa.org</t>
  </si>
  <si>
    <t>01 48 18 88 00</t>
  </si>
  <si>
    <t>POIDS</t>
  </si>
  <si>
    <t>CFDT-FGTE</t>
  </si>
  <si>
    <t>CFDT-Services</t>
  </si>
  <si>
    <t>CFDT-FCE</t>
  </si>
  <si>
    <t>CFDT-FGMM</t>
  </si>
  <si>
    <t>CFDT-FNCB</t>
  </si>
  <si>
    <t>CFDT-F3C</t>
  </si>
  <si>
    <t>CFDT-FGA</t>
  </si>
  <si>
    <t>CFDT-PSTE</t>
  </si>
  <si>
    <t>CFDT-Banques Assurances</t>
  </si>
  <si>
    <t>CFDT-INTERCO</t>
  </si>
  <si>
    <t>CFDT-Santé sociaux</t>
  </si>
  <si>
    <t>CFDT-FEP</t>
  </si>
  <si>
    <t xml:space="preserve">SMBEF </t>
  </si>
  <si>
    <t>75X2</t>
  </si>
  <si>
    <t>CFDT-services</t>
  </si>
  <si>
    <t>CFDT-Finances</t>
  </si>
  <si>
    <t>SNAP Pôle Emploi</t>
  </si>
  <si>
    <t>01 56 41 54 50</t>
  </si>
  <si>
    <t>banqueassurance@cfdt.fr</t>
  </si>
  <si>
    <t>01 56 41 54 00</t>
  </si>
  <si>
    <t>f3c@cfdt.fr</t>
  </si>
  <si>
    <t>01 56 41 53 00</t>
  </si>
  <si>
    <t xml:space="preserve">fce@fce.cfdt.fr </t>
  </si>
  <si>
    <t xml:space="preserve">01 56 41 54 70 </t>
  </si>
  <si>
    <t>fep@cfdt.fr</t>
  </si>
  <si>
    <t>01 56 41 50 50</t>
  </si>
  <si>
    <t>fga@cfdt.fr</t>
  </si>
  <si>
    <t>01 56 41 50 70</t>
  </si>
  <si>
    <t>fgmm@cfdt.fr</t>
  </si>
  <si>
    <t>01 56 41 56 00</t>
  </si>
  <si>
    <t>federation@fgte.cfdt.fr</t>
  </si>
  <si>
    <t>01 56 41 55 41</t>
  </si>
  <si>
    <t>finances@cfdt.fr</t>
  </si>
  <si>
    <t>01 56 41 55 60</t>
  </si>
  <si>
    <t xml:space="preserve">fncb@construction-bois.cfdt.fr </t>
  </si>
  <si>
    <t>01 56 41 52 52</t>
  </si>
  <si>
    <t>interco@cfdt.fr</t>
  </si>
  <si>
    <t>01 56 41 51 50</t>
  </si>
  <si>
    <t>pste@cfdt.fr</t>
  </si>
  <si>
    <t>01 56 41 52 00</t>
  </si>
  <si>
    <t>santesociaux@cfdt.fr</t>
  </si>
  <si>
    <t>01 48 10 65 90</t>
  </si>
  <si>
    <t>services@cfdt.fr</t>
  </si>
  <si>
    <t>47 avenue Simon Bolivar</t>
  </si>
  <si>
    <t xml:space="preserve">PARIS CEDEX </t>
  </si>
  <si>
    <t>Tour Essor 14 rue Scandicci</t>
  </si>
  <si>
    <t>Confédération Française Démocratique du Travail, fédération générale agroalimentaire</t>
  </si>
  <si>
    <t>Confédération Française Démocratique du Travail, fédération des banques et assurances</t>
  </si>
  <si>
    <t>Confédération Française Démocratique du Travail, fédération communication, conseil, culture</t>
  </si>
  <si>
    <t>Confédération Française Démocratique du Travail, fédération chimie et énergie</t>
  </si>
  <si>
    <t>Confédération Française Démocratique du Travail, fédération formation et enseignement privés</t>
  </si>
  <si>
    <t>Confédération Française Démocratique du Travail, fédération générale des transports et de l'environnement</t>
  </si>
  <si>
    <t>Confédération Française Démocratique du Travail, fédération générale des mines et de la métallurgie</t>
  </si>
  <si>
    <t>Confédération Française Démocratique du Travail, fédération des finances</t>
  </si>
  <si>
    <t>Confédération Française Démocratique du Travail, fédération nationale construction bois</t>
  </si>
  <si>
    <t>Confédération Française Démocratique du Travail, fédération interco (intérieur et collectivités)</t>
  </si>
  <si>
    <t>Confédération Française Démocratique du Travail, fédération protection sociale, travail, emploi</t>
  </si>
  <si>
    <t>Confédération Française Démocratique du Travail, fédération des services de santé et services sociaux</t>
  </si>
  <si>
    <t>Confédération Française Démocratique du Travail, fédération des services</t>
  </si>
  <si>
    <t>elections@cftc.fr</t>
  </si>
  <si>
    <t>Elections professionnelles
128 avenue Jean-Jaurès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</si>
</sst>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444444"/>
      <name val="Arial"/>
      <family val="2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8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14" fontId="3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vertical="center" readingOrder="1"/>
    </xf>
    <xf numFmtId="14" fontId="3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4" fontId="0" fillId="3" borderId="1" xfId="0" applyNumberFormat="1" applyFill="1" applyBorder="1" applyAlignment="1">
      <alignment horizontal="right" vertical="center"/>
    </xf>
    <xf numFmtId="14" fontId="0" fillId="0" borderId="2" xfId="0" applyNumberFormat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Protection="1"/>
    <xf numFmtId="0" fontId="6" fillId="3" borderId="3" xfId="0" applyFont="1" applyFill="1" applyBorder="1" applyProtection="1"/>
    <xf numFmtId="0" fontId="5" fillId="0" borderId="0" xfId="0" applyFont="1" applyProtection="1"/>
    <xf numFmtId="49" fontId="5" fillId="0" borderId="0" xfId="0" applyNumberFormat="1" applyFont="1" applyProtection="1"/>
    <xf numFmtId="0" fontId="6" fillId="0" borderId="3" xfId="0" applyFont="1" applyBorder="1" applyProtection="1"/>
    <xf numFmtId="0" fontId="0" fillId="0" borderId="5" xfId="0" applyBorder="1" applyProtection="1"/>
    <xf numFmtId="0" fontId="0" fillId="0" borderId="0" xfId="0" applyBorder="1" applyProtection="1"/>
    <xf numFmtId="0" fontId="8" fillId="4" borderId="1" xfId="0" applyFont="1" applyFill="1" applyBorder="1" applyProtection="1"/>
    <xf numFmtId="49" fontId="8" fillId="4" borderId="1" xfId="0" applyNumberFormat="1" applyFont="1" applyFill="1" applyBorder="1" applyProtection="1"/>
    <xf numFmtId="0" fontId="7" fillId="0" borderId="0" xfId="0" applyFont="1" applyProtection="1"/>
    <xf numFmtId="0" fontId="8" fillId="0" borderId="1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8" fillId="0" borderId="4" xfId="0" applyFont="1" applyBorder="1" applyProtection="1"/>
    <xf numFmtId="0" fontId="8" fillId="0" borderId="4" xfId="0" applyFont="1" applyBorder="1" applyAlignment="1" applyProtection="1">
      <alignment vertical="center" wrapText="1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Protection="1"/>
    <xf numFmtId="164" fontId="8" fillId="0" borderId="0" xfId="1" applyNumberFormat="1" applyFont="1" applyAlignment="1" applyProtection="1">
      <alignment horizontal="left"/>
    </xf>
    <xf numFmtId="0" fontId="8" fillId="0" borderId="0" xfId="0" applyFont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 wrapText="1"/>
    </xf>
    <xf numFmtId="164" fontId="8" fillId="0" borderId="0" xfId="1" applyNumberFormat="1" applyFont="1" applyAlignment="1" applyProtection="1">
      <alignment horizontal="left" vertical="center" wrapText="1"/>
    </xf>
    <xf numFmtId="164" fontId="5" fillId="0" borderId="0" xfId="1" applyNumberFormat="1" applyFont="1" applyAlignment="1" applyProtection="1">
      <alignment horizontal="left" vertical="center" wrapText="1"/>
    </xf>
    <xf numFmtId="49" fontId="5" fillId="0" borderId="0" xfId="0" applyNumberFormat="1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9" fillId="0" borderId="0" xfId="0" applyFont="1"/>
    <xf numFmtId="14" fontId="0" fillId="0" borderId="1" xfId="0" applyNumberForma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0" fontId="11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10" fontId="0" fillId="0" borderId="0" xfId="1" applyNumberFormat="1" applyFont="1" applyBorder="1"/>
    <xf numFmtId="0" fontId="13" fillId="0" borderId="0" xfId="2" applyFont="1" applyFill="1" applyBorder="1" applyAlignment="1" applyProtection="1">
      <alignment vertical="center" wrapText="1" readingOrder="1"/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4" fontId="6" fillId="0" borderId="7" xfId="0" applyNumberFormat="1" applyFont="1" applyBorder="1" applyAlignment="1" applyProtection="1">
      <alignment horizontal="left" wrapText="1"/>
    </xf>
    <xf numFmtId="14" fontId="6" fillId="0" borderId="1" xfId="0" applyNumberFormat="1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 wrapText="1"/>
    </xf>
    <xf numFmtId="0" fontId="8" fillId="4" borderId="1" xfId="0" applyFont="1" applyFill="1" applyBorder="1" applyAlignment="1" applyProtection="1">
      <alignment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vertical="center"/>
    </xf>
    <xf numFmtId="0" fontId="6" fillId="5" borderId="3" xfId="0" applyFont="1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</cellXfs>
  <cellStyles count="3">
    <cellStyle name="Normal" xfId="0" builtinId="0"/>
    <cellStyle name="Normal 4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695325</xdr:colOff>
      <xdr:row>6</xdr:row>
      <xdr:rowOff>123825</xdr:rowOff>
    </xdr:to>
    <xdr:pic>
      <xdr:nvPicPr>
        <xdr:cNvPr id="2" name="Image 1"/>
        <xdr:cNvPicPr/>
      </xdr:nvPicPr>
      <xdr:blipFill rotWithShape="1">
        <a:blip xmlns:r="http://schemas.openxmlformats.org/officeDocument/2006/relationships" r:embed="rId1"/>
        <a:srcRect t="23529" r="32702" b="59118"/>
        <a:stretch/>
      </xdr:blipFill>
      <xdr:spPr bwMode="auto">
        <a:xfrm>
          <a:off x="762000" y="571500"/>
          <a:ext cx="3743325" cy="695325"/>
        </a:xfrm>
        <a:prstGeom prst="rect">
          <a:avLst/>
        </a:prstGeom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6</xdr:col>
      <xdr:colOff>66675</xdr:colOff>
      <xdr:row>13</xdr:row>
      <xdr:rowOff>19050</xdr:rowOff>
    </xdr:to>
    <xdr:pic>
      <xdr:nvPicPr>
        <xdr:cNvPr id="3" name="Image 2"/>
        <xdr:cNvPicPr/>
      </xdr:nvPicPr>
      <xdr:blipFill rotWithShape="1">
        <a:blip xmlns:r="http://schemas.openxmlformats.org/officeDocument/2006/relationships" r:embed="rId2"/>
        <a:srcRect t="17059" r="32702" b="58824"/>
        <a:stretch/>
      </xdr:blipFill>
      <xdr:spPr bwMode="auto">
        <a:xfrm>
          <a:off x="762000" y="1714500"/>
          <a:ext cx="3876675" cy="781050"/>
        </a:xfrm>
        <a:prstGeom prst="rect">
          <a:avLst/>
        </a:prstGeom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8</xdr:col>
      <xdr:colOff>38100</xdr:colOff>
      <xdr:row>27</xdr:row>
      <xdr:rowOff>19050</xdr:rowOff>
    </xdr:to>
    <xdr:pic>
      <xdr:nvPicPr>
        <xdr:cNvPr id="4" name="Image 3"/>
        <xdr:cNvPicPr/>
      </xdr:nvPicPr>
      <xdr:blipFill rotWithShape="1">
        <a:blip xmlns:r="http://schemas.openxmlformats.org/officeDocument/2006/relationships" r:embed="rId3"/>
        <a:srcRect t="23235" r="6742" b="46764"/>
        <a:stretch/>
      </xdr:blipFill>
      <xdr:spPr bwMode="auto">
        <a:xfrm>
          <a:off x="762000" y="4191000"/>
          <a:ext cx="5372100" cy="971550"/>
        </a:xfrm>
        <a:prstGeom prst="rect">
          <a:avLst/>
        </a:prstGeom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fdt.fr/portail/nos-contacts-jca_367098" TargetMode="External"/><Relationship Id="rId2" Type="http://schemas.openxmlformats.org/officeDocument/2006/relationships/hyperlink" Target="mailto:cgtg.confederaton@wanadoo.fr" TargetMode="External"/><Relationship Id="rId1" Type="http://schemas.openxmlformats.org/officeDocument/2006/relationships/hyperlink" Target="mailto:secretaire.smbef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contact.branches@unsa.org" TargetMode="External"/><Relationship Id="rId4" Type="http://schemas.openxmlformats.org/officeDocument/2006/relationships/hyperlink" Target="mailto:adherents.fnispad@lapost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showGridLines="0" topLeftCell="A19" zoomScale="85" zoomScaleNormal="85" workbookViewId="0">
      <selection activeCell="D56" sqref="D56"/>
    </sheetView>
  </sheetViews>
  <sheetFormatPr baseColWidth="10" defaultRowHeight="14.4" x14ac:dyDescent="0.3"/>
  <sheetData>
    <row r="1" spans="1:2" x14ac:dyDescent="0.3">
      <c r="A1" s="69" t="s">
        <v>1405</v>
      </c>
    </row>
    <row r="3" spans="1:2" x14ac:dyDescent="0.3">
      <c r="A3" s="69" t="s">
        <v>1384</v>
      </c>
      <c r="B3" t="s">
        <v>1385</v>
      </c>
    </row>
    <row r="8" spans="1:2" x14ac:dyDescent="0.3">
      <c r="B8" t="s">
        <v>1386</v>
      </c>
    </row>
    <row r="9" spans="1:2" x14ac:dyDescent="0.3">
      <c r="B9" t="s">
        <v>1387</v>
      </c>
    </row>
    <row r="15" spans="1:2" x14ac:dyDescent="0.3">
      <c r="A15" s="69" t="s">
        <v>1388</v>
      </c>
      <c r="B15" t="s">
        <v>1389</v>
      </c>
    </row>
    <row r="16" spans="1:2" x14ac:dyDescent="0.3">
      <c r="B16" t="s">
        <v>1404</v>
      </c>
    </row>
    <row r="17" spans="1:2" x14ac:dyDescent="0.3">
      <c r="B17" t="s">
        <v>1400</v>
      </c>
    </row>
    <row r="18" spans="1:2" x14ac:dyDescent="0.3">
      <c r="B18" t="s">
        <v>1401</v>
      </c>
    </row>
    <row r="19" spans="1:2" x14ac:dyDescent="0.3">
      <c r="B19" t="s">
        <v>1402</v>
      </c>
    </row>
    <row r="20" spans="1:2" x14ac:dyDescent="0.3">
      <c r="B20" t="s">
        <v>1403</v>
      </c>
    </row>
    <row r="22" spans="1:2" x14ac:dyDescent="0.3">
      <c r="A22" s="69" t="s">
        <v>1390</v>
      </c>
      <c r="B22" t="s">
        <v>1399</v>
      </c>
    </row>
    <row r="28" spans="1:2" x14ac:dyDescent="0.3">
      <c r="B28" t="s">
        <v>1391</v>
      </c>
    </row>
    <row r="29" spans="1:2" x14ac:dyDescent="0.3">
      <c r="B29" t="s">
        <v>1392</v>
      </c>
    </row>
    <row r="30" spans="1:2" x14ac:dyDescent="0.3">
      <c r="B30" t="s">
        <v>1393</v>
      </c>
    </row>
    <row r="31" spans="1:2" x14ac:dyDescent="0.3">
      <c r="B31" t="s">
        <v>1394</v>
      </c>
    </row>
    <row r="32" spans="1:2" x14ac:dyDescent="0.3">
      <c r="B32" t="s">
        <v>1395</v>
      </c>
    </row>
    <row r="33" spans="2:2" x14ac:dyDescent="0.3">
      <c r="B33" t="s">
        <v>1396</v>
      </c>
    </row>
    <row r="34" spans="2:2" x14ac:dyDescent="0.3">
      <c r="B34" t="s">
        <v>1397</v>
      </c>
    </row>
    <row r="35" spans="2:2" x14ac:dyDescent="0.3">
      <c r="B35" t="s">
        <v>1398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33"/>
  <sheetViews>
    <sheetView showGridLines="0" tabSelected="1" topLeftCell="C8" zoomScale="85" zoomScaleNormal="85" workbookViewId="0">
      <selection activeCell="E10" sqref="E10"/>
    </sheetView>
  </sheetViews>
  <sheetFormatPr baseColWidth="10" defaultColWidth="11.44140625" defaultRowHeight="14.4" x14ac:dyDescent="0.3"/>
  <cols>
    <col min="1" max="2" width="0" style="32" hidden="1" customWidth="1"/>
    <col min="3" max="3" width="26.109375" style="34" bestFit="1" customWidth="1"/>
    <col min="4" max="4" width="57" style="82" customWidth="1"/>
    <col min="5" max="5" width="39.44140625" style="34" bestFit="1" customWidth="1"/>
    <col min="6" max="6" width="8.5546875" style="32" bestFit="1" customWidth="1"/>
    <col min="7" max="7" width="23" style="32" customWidth="1"/>
    <col min="8" max="8" width="19.5546875" style="34" bestFit="1" customWidth="1"/>
    <col min="9" max="9" width="15" style="34" bestFit="1" customWidth="1"/>
    <col min="10" max="10" width="34.5546875" style="32" bestFit="1" customWidth="1"/>
    <col min="11" max="11" width="36.88671875" style="34" customWidth="1"/>
    <col min="12" max="12" width="20" style="34" bestFit="1" customWidth="1"/>
    <col min="13" max="13" width="11.44140625" style="35"/>
    <col min="14" max="14" width="31" style="34" bestFit="1" customWidth="1"/>
    <col min="15" max="16384" width="11.44140625" style="32"/>
  </cols>
  <sheetData>
    <row r="1" spans="1:14" ht="18" x14ac:dyDescent="0.35">
      <c r="C1" s="33" t="s">
        <v>1242</v>
      </c>
      <c r="D1" s="74" t="s">
        <v>404</v>
      </c>
      <c r="E1" s="32" t="s">
        <v>1291</v>
      </c>
      <c r="G1" s="34"/>
      <c r="I1" s="32"/>
      <c r="J1" s="34"/>
      <c r="L1" s="35"/>
      <c r="M1" s="34"/>
      <c r="N1" s="32"/>
    </row>
    <row r="2" spans="1:14" s="64" customFormat="1" ht="38.25" customHeight="1" x14ac:dyDescent="0.3">
      <c r="C2" s="83" t="s">
        <v>1243</v>
      </c>
      <c r="D2" s="84" t="str">
        <f>VLOOKUP(D1,listou,2)</f>
        <v>PUBLICITE</v>
      </c>
      <c r="E2" s="85"/>
      <c r="F2" s="86"/>
      <c r="G2" s="87"/>
      <c r="H2" s="88"/>
      <c r="J2" s="67"/>
      <c r="K2" s="67"/>
      <c r="L2" s="68"/>
      <c r="M2" s="67"/>
    </row>
    <row r="3" spans="1:14" ht="18" x14ac:dyDescent="0.35">
      <c r="C3" s="36" t="s">
        <v>1298</v>
      </c>
      <c r="D3" s="75">
        <f>VLOOKUP(D1,listou,3)</f>
        <v>43013</v>
      </c>
      <c r="E3" s="37"/>
      <c r="F3" s="38"/>
      <c r="G3" s="34"/>
      <c r="I3" s="32"/>
      <c r="J3" s="34"/>
      <c r="L3" s="35"/>
      <c r="M3" s="34"/>
      <c r="N3" s="32"/>
    </row>
    <row r="4" spans="1:14" ht="18" x14ac:dyDescent="0.35">
      <c r="C4" s="36" t="s">
        <v>1244</v>
      </c>
      <c r="D4" s="76">
        <f>VLOOKUP(D1,listou,4)</f>
        <v>43022</v>
      </c>
      <c r="E4" s="37"/>
      <c r="F4" s="38"/>
      <c r="G4" s="34"/>
      <c r="I4" s="32"/>
      <c r="J4" s="34"/>
      <c r="L4" s="35"/>
      <c r="M4" s="34"/>
      <c r="N4" s="32"/>
    </row>
    <row r="5" spans="1:14" ht="18" x14ac:dyDescent="0.35">
      <c r="C5" s="36" t="s">
        <v>1245</v>
      </c>
      <c r="D5" s="77" t="str">
        <f>VLOOKUP(D1,listou,5)</f>
        <v>MTRT1705176A</v>
      </c>
      <c r="E5" s="37"/>
      <c r="F5" s="38"/>
      <c r="G5" s="34"/>
      <c r="I5" s="32"/>
      <c r="J5" s="34"/>
      <c r="L5" s="35"/>
      <c r="M5" s="34"/>
      <c r="N5" s="32"/>
    </row>
    <row r="6" spans="1:14" ht="18" x14ac:dyDescent="0.35">
      <c r="C6" s="36" t="s">
        <v>1260</v>
      </c>
      <c r="D6" s="77">
        <f>SUM('Base poids'!D2:D1704)</f>
        <v>6</v>
      </c>
      <c r="E6" s="37"/>
      <c r="F6" s="38"/>
      <c r="G6" s="34"/>
      <c r="I6" s="32"/>
      <c r="J6" s="34"/>
      <c r="L6" s="35"/>
      <c r="M6" s="34"/>
      <c r="N6" s="32"/>
    </row>
    <row r="8" spans="1:14" ht="15.6" x14ac:dyDescent="0.3">
      <c r="A8" s="32" t="s">
        <v>1258</v>
      </c>
      <c r="B8" s="32" t="s">
        <v>1259</v>
      </c>
      <c r="C8" s="39" t="s">
        <v>1252</v>
      </c>
      <c r="D8" s="78" t="s">
        <v>1330</v>
      </c>
      <c r="E8" s="39" t="s">
        <v>6</v>
      </c>
      <c r="F8" s="39" t="s">
        <v>1253</v>
      </c>
      <c r="G8" s="40" t="s">
        <v>1254</v>
      </c>
      <c r="H8" s="40" t="s">
        <v>1331</v>
      </c>
      <c r="I8" s="39" t="s">
        <v>1332</v>
      </c>
      <c r="J8" s="39" t="s">
        <v>1333</v>
      </c>
      <c r="K8" s="35"/>
      <c r="M8" s="32"/>
      <c r="N8" s="32"/>
    </row>
    <row r="9" spans="1:14" s="64" customFormat="1" ht="38.25" customHeight="1" x14ac:dyDescent="0.3">
      <c r="A9" s="64">
        <f t="shared" ref="A9:A18" si="0">IF(ROW()-8&lt;=$D$6,ROW()-8,"")</f>
        <v>1</v>
      </c>
      <c r="B9" s="65" t="str">
        <f>IF(A9="","",$D$1)</f>
        <v>0086</v>
      </c>
      <c r="C9" s="66" t="str">
        <f>IF(A9="","",INDEX(POIDS,(MATCH(A9,'Base poids'!$E$2:$E$1710,0))+1,2))</f>
        <v>CFDT-F3C</v>
      </c>
      <c r="D9" s="42" t="str">
        <f t="shared" ref="D9:D15" si="1">IF(ISERROR(VLOOKUP(C9,branches,2,0)),"",VLOOKUP(C9,branches,2,0))</f>
        <v>Confédération Française Démocratique du Travail, fédération communication, conseil, culture</v>
      </c>
      <c r="E9" s="42" t="str">
        <f t="shared" ref="E9:E15" si="2">IF(ISERROR(VLOOKUP(C9,branches,3,0)),"",VLOOKUP(C9,branches,3,0))</f>
        <v>47 avenue Simon Bolivar</v>
      </c>
      <c r="F9" s="42">
        <f t="shared" ref="F9:F15" si="3">IF(ISERROR(VLOOKUP(C9,branches,4,0)),"",VLOOKUP(C9,branches,4,0))</f>
        <v>75950</v>
      </c>
      <c r="G9" s="42" t="str">
        <f t="shared" ref="G9:G15" si="4">IF(ISERROR(VLOOKUP(C9,branches,5,0)),"",VLOOKUP(C9,branches,5,0))</f>
        <v xml:space="preserve">PARIS CEDEX </v>
      </c>
      <c r="H9" s="42" t="str">
        <f t="shared" ref="H9:H15" si="5">IF(ISERROR(VLOOKUP(C9,branches,6,0)),"",VLOOKUP(C9,branches,6,0))</f>
        <v xml:space="preserve"> </v>
      </c>
      <c r="I9" s="42" t="str">
        <f t="shared" ref="I9:I15" si="6">IF(ISERROR(VLOOKUP(C9,branches,7,0)),"",VLOOKUP(C9,branches,7,0))</f>
        <v>01 56 41 54 00</v>
      </c>
      <c r="J9" s="42" t="str">
        <f t="shared" ref="J9:J15" si="7">IF(ISERROR(VLOOKUP(C9,branches,8,0)),"",VLOOKUP(C9,branches,8,0))</f>
        <v>f3c@cfdt.fr</v>
      </c>
      <c r="K9" s="67"/>
      <c r="L9" s="68"/>
      <c r="M9" s="67"/>
    </row>
    <row r="10" spans="1:14" s="64" customFormat="1" ht="38.25" customHeight="1" x14ac:dyDescent="0.3">
      <c r="A10" s="64">
        <f t="shared" si="0"/>
        <v>2</v>
      </c>
      <c r="B10" s="65" t="str">
        <f t="shared" ref="B10:B18" si="8">IF(A10="","",$D$1)</f>
        <v>0086</v>
      </c>
      <c r="C10" s="66" t="str">
        <f>IF(A10="","",INDEX(POIDS,(MATCH(A10,'Base poids'!$E$2:$E$1710,0))+1,2))</f>
        <v>CGT</v>
      </c>
      <c r="D10" s="42" t="str">
        <f t="shared" si="1"/>
        <v>Confédération Générale du Travail</v>
      </c>
      <c r="E10" s="42" t="str">
        <f t="shared" si="2"/>
        <v xml:space="preserve"> </v>
      </c>
      <c r="F10" s="42" t="str">
        <f t="shared" si="3"/>
        <v xml:space="preserve"> </v>
      </c>
      <c r="G10" s="42" t="str">
        <f t="shared" si="4"/>
        <v xml:space="preserve"> </v>
      </c>
      <c r="H10" s="42" t="str">
        <f t="shared" si="5"/>
        <v>Magali PELLADEAU</v>
      </c>
      <c r="I10" s="42" t="str">
        <f t="shared" si="6"/>
        <v>01 55 55 82 46</v>
      </c>
      <c r="J10" s="42" t="str">
        <f t="shared" si="7"/>
        <v>emploi-garanties-coll@cgt.fr</v>
      </c>
      <c r="K10" s="67"/>
      <c r="L10" s="68"/>
      <c r="M10" s="67"/>
    </row>
    <row r="11" spans="1:14" s="64" customFormat="1" ht="38.25" customHeight="1" x14ac:dyDescent="0.3">
      <c r="A11" s="64">
        <f t="shared" si="0"/>
        <v>3</v>
      </c>
      <c r="B11" s="65" t="str">
        <f t="shared" si="8"/>
        <v>0086</v>
      </c>
      <c r="C11" s="66" t="str">
        <f>IF(A11="","",INDEX(POIDS,(MATCH(A11,'Base poids'!$E$2:$E$1710,0))+1,2))</f>
        <v>CFE-CGC</v>
      </c>
      <c r="D11" s="42" t="str">
        <f t="shared" si="1"/>
        <v>Confédération Française de l'Encadrement-Confédération Générale des Cadres</v>
      </c>
      <c r="E11" s="42" t="str">
        <f t="shared" si="2"/>
        <v>59 rue du rocher</v>
      </c>
      <c r="F11" s="42">
        <f t="shared" si="3"/>
        <v>75008</v>
      </c>
      <c r="G11" s="42" t="str">
        <f t="shared" si="4"/>
        <v>PARIS</v>
      </c>
      <c r="H11" s="42" t="str">
        <f t="shared" si="5"/>
        <v>Gilles LECUELLE</v>
      </c>
      <c r="I11" s="42" t="str">
        <f t="shared" si="6"/>
        <v>01 55 30 69 29</v>
      </c>
      <c r="J11" s="42" t="str">
        <f t="shared" si="7"/>
        <v>gilles.lecuelle@cfecgc.fr</v>
      </c>
      <c r="K11" s="67"/>
      <c r="L11" s="68"/>
      <c r="M11" s="67"/>
    </row>
    <row r="12" spans="1:14" s="64" customFormat="1" ht="38.25" customHeight="1" x14ac:dyDescent="0.3">
      <c r="A12" s="64">
        <f t="shared" si="0"/>
        <v>4</v>
      </c>
      <c r="B12" s="65" t="str">
        <f t="shared" si="8"/>
        <v>0086</v>
      </c>
      <c r="C12" s="66" t="str">
        <f>IF(A12="","",INDEX(POIDS,(MATCH(A12,'Base poids'!$E$2:$E$1710,0))+1,2))</f>
        <v>CGT-FO</v>
      </c>
      <c r="D12" s="42" t="str">
        <f t="shared" si="1"/>
        <v>Confédération Force Ouvrière</v>
      </c>
      <c r="E12" s="66" t="str">
        <f t="shared" si="2"/>
        <v>141 avenue du Maine</v>
      </c>
      <c r="F12" s="42">
        <f t="shared" si="3"/>
        <v>75680</v>
      </c>
      <c r="G12" s="42" t="str">
        <f t="shared" si="4"/>
        <v>PARIS CEDEX 14</v>
      </c>
      <c r="H12" s="42" t="str">
        <f t="shared" si="5"/>
        <v xml:space="preserve"> </v>
      </c>
      <c r="I12" s="42" t="str">
        <f t="shared" si="6"/>
        <v>01 40 52 84 20</v>
      </c>
      <c r="J12" s="42" t="str">
        <f t="shared" si="7"/>
        <v>secretariatnego@force-ouvriere.fr</v>
      </c>
      <c r="K12" s="67"/>
      <c r="L12" s="68"/>
      <c r="M12" s="67"/>
    </row>
    <row r="13" spans="1:14" s="64" customFormat="1" ht="38.25" customHeight="1" x14ac:dyDescent="0.3">
      <c r="A13" s="64">
        <f t="shared" si="0"/>
        <v>5</v>
      </c>
      <c r="B13" s="65" t="str">
        <f t="shared" si="8"/>
        <v>0086</v>
      </c>
      <c r="C13" s="66" t="str">
        <f>IF(A13="","",INDEX(POIDS,(MATCH(A13,'Base poids'!$E$2:$E$1710,0))+1,2))</f>
        <v>UNSA</v>
      </c>
      <c r="D13" s="42" t="str">
        <f t="shared" si="1"/>
        <v>Union Nationale des Syndicats Autonomes</v>
      </c>
      <c r="E13" s="42" t="str">
        <f t="shared" si="2"/>
        <v>21 rue Jules Ferry</v>
      </c>
      <c r="F13" s="42">
        <f t="shared" si="3"/>
        <v>93177</v>
      </c>
      <c r="G13" s="42" t="str">
        <f t="shared" si="4"/>
        <v>BAGNOLET CEDEX</v>
      </c>
      <c r="H13" s="42" t="str">
        <f t="shared" si="5"/>
        <v xml:space="preserve"> </v>
      </c>
      <c r="I13" s="42" t="str">
        <f t="shared" si="6"/>
        <v>01 48 18 88 00</v>
      </c>
      <c r="J13" s="42" t="str">
        <f t="shared" si="7"/>
        <v>contact.branches@unsa.org</v>
      </c>
      <c r="K13" s="68"/>
      <c r="L13" s="67"/>
    </row>
    <row r="14" spans="1:14" s="64" customFormat="1" ht="38.25" customHeight="1" x14ac:dyDescent="0.3">
      <c r="A14" s="64">
        <f t="shared" si="0"/>
        <v>6</v>
      </c>
      <c r="B14" s="65" t="str">
        <f t="shared" si="8"/>
        <v>0086</v>
      </c>
      <c r="C14" s="66" t="str">
        <f>IF(A14="","",INDEX(POIDS,(MATCH(A14,'Base poids'!$E$2:$E$1710,0))+1,2))</f>
        <v>CFTC</v>
      </c>
      <c r="D14" s="42" t="str">
        <f t="shared" si="1"/>
        <v>Confédération Française des Travailleurs Chrétiens</v>
      </c>
      <c r="E14" s="42" t="str">
        <f t="shared" si="2"/>
        <v>Elections professionnelles
128 avenue Jean-Jaurès</v>
      </c>
      <c r="F14" s="42">
        <f t="shared" si="3"/>
        <v>93697</v>
      </c>
      <c r="G14" s="42" t="str">
        <f t="shared" si="4"/>
        <v>PANTIN CEDEX</v>
      </c>
      <c r="H14" s="42" t="str">
        <f t="shared" si="5"/>
        <v xml:space="preserve"> </v>
      </c>
      <c r="I14" s="42" t="str">
        <f t="shared" si="6"/>
        <v>01 73 30 49 34</v>
      </c>
      <c r="J14" s="42" t="str">
        <f t="shared" si="7"/>
        <v>elections@cftc.fr</v>
      </c>
      <c r="K14" s="68"/>
      <c r="L14" s="67"/>
    </row>
    <row r="15" spans="1:14" s="64" customFormat="1" ht="38.25" customHeight="1" x14ac:dyDescent="0.3">
      <c r="A15" s="64" t="str">
        <f t="shared" si="0"/>
        <v/>
      </c>
      <c r="B15" s="65" t="str">
        <f t="shared" si="8"/>
        <v/>
      </c>
      <c r="C15" s="66" t="str">
        <f>IF(A15="","",INDEX(POIDS,(MATCH(A15,'Base poids'!$E$2:$E$1710,0))+1,2))</f>
        <v/>
      </c>
      <c r="D15" s="42" t="str">
        <f t="shared" si="1"/>
        <v/>
      </c>
      <c r="E15" s="42" t="str">
        <f t="shared" si="2"/>
        <v/>
      </c>
      <c r="F15" s="42" t="str">
        <f t="shared" si="3"/>
        <v/>
      </c>
      <c r="G15" s="42" t="str">
        <f t="shared" si="4"/>
        <v/>
      </c>
      <c r="H15" s="42" t="str">
        <f t="shared" si="5"/>
        <v/>
      </c>
      <c r="I15" s="42" t="str">
        <f t="shared" si="6"/>
        <v/>
      </c>
      <c r="J15" s="42" t="str">
        <f t="shared" si="7"/>
        <v/>
      </c>
      <c r="K15" s="68"/>
      <c r="L15" s="67"/>
    </row>
    <row r="16" spans="1:14" ht="15.6" x14ac:dyDescent="0.3">
      <c r="A16" s="32" t="str">
        <f t="shared" si="0"/>
        <v/>
      </c>
      <c r="B16" s="41" t="str">
        <f t="shared" si="8"/>
        <v/>
      </c>
      <c r="C16" s="44" t="str">
        <f>IF(A16="","",INDEX(POIDS,(MATCH(A16,'Base poids'!$E$2:$E$1704,0))+1,2))</f>
        <v/>
      </c>
      <c r="D16" s="79"/>
      <c r="E16" s="44" t="str">
        <f t="shared" ref="E16:E17" si="9">IF(C16="","",VLOOKUP(C16,branches,2))</f>
        <v/>
      </c>
      <c r="F16" s="45" t="str">
        <f t="shared" ref="F16:F17" si="10">IF(C16="","",VLOOKUP(C16,branches,3))</f>
        <v/>
      </c>
      <c r="G16" s="45" t="str">
        <f t="shared" ref="G16:G17" si="11">IF(C16="","",VLOOKUP(C16,branches,4))</f>
        <v/>
      </c>
      <c r="H16" s="45" t="str">
        <f t="shared" ref="H16:H17" si="12">IF(C16="","",VLOOKUP(C16,branches,6))</f>
        <v/>
      </c>
      <c r="I16" s="45" t="str">
        <f t="shared" ref="I16:I17" si="13">IF(C16="","",VLOOKUP(C16,branches,7))</f>
        <v/>
      </c>
      <c r="J16" s="45" t="str">
        <f t="shared" ref="J16:J17" si="14">IF(C16="","",VLOOKUP(C16,branches,5))</f>
        <v/>
      </c>
      <c r="L16" s="35"/>
      <c r="M16" s="34"/>
      <c r="N16" s="32"/>
    </row>
    <row r="17" spans="1:14" ht="15.6" x14ac:dyDescent="0.3">
      <c r="A17" s="32" t="str">
        <f t="shared" si="0"/>
        <v/>
      </c>
      <c r="B17" s="41" t="str">
        <f t="shared" si="8"/>
        <v/>
      </c>
      <c r="C17" s="46" t="str">
        <f>IF(A17="","",INDEX(POIDS,(MATCH(A17,'Base poids'!$E$2:$E$1704,0))+1,2))</f>
        <v/>
      </c>
      <c r="D17" s="80"/>
      <c r="E17" s="46" t="str">
        <f t="shared" si="9"/>
        <v/>
      </c>
      <c r="F17" s="47" t="str">
        <f t="shared" si="10"/>
        <v/>
      </c>
      <c r="G17" s="47" t="str">
        <f t="shared" si="11"/>
        <v/>
      </c>
      <c r="H17" s="47" t="str">
        <f t="shared" si="12"/>
        <v/>
      </c>
      <c r="I17" s="47" t="str">
        <f t="shared" si="13"/>
        <v/>
      </c>
      <c r="J17" s="47" t="str">
        <f t="shared" si="14"/>
        <v/>
      </c>
      <c r="L17" s="35"/>
      <c r="M17" s="34"/>
      <c r="N17" s="32"/>
    </row>
    <row r="18" spans="1:14" ht="15.6" x14ac:dyDescent="0.3">
      <c r="A18" s="32" t="str">
        <f t="shared" si="0"/>
        <v/>
      </c>
      <c r="B18" s="41" t="str">
        <f t="shared" si="8"/>
        <v/>
      </c>
      <c r="C18" s="48" t="str">
        <f>IF(A18="","",INDEX(POIDS,(MATCH(A18,'Base poids'!$E$2:$E$1704,0))+1,2))</f>
        <v/>
      </c>
      <c r="D18" s="81"/>
      <c r="E18" s="49" t="str">
        <f>IF(A18="","",INDEX(POIDS,(MATCH(A18,'Base poids'!$E$2:$E$1704,0))+1,3))</f>
        <v/>
      </c>
      <c r="F18" s="50"/>
      <c r="G18" s="50"/>
      <c r="H18" s="51"/>
      <c r="I18" s="51"/>
      <c r="J18" s="50"/>
      <c r="L18" s="35"/>
      <c r="M18" s="34"/>
      <c r="N18" s="32"/>
    </row>
    <row r="19" spans="1:14" ht="15.6" x14ac:dyDescent="0.3">
      <c r="C19" s="48" t="str">
        <f>IF(A19="","",INDEX(POIDS,(MATCH(A19,'Base poids'!$E$2:$E$1704,0))+1,2))</f>
        <v/>
      </c>
      <c r="D19" s="81"/>
      <c r="E19" s="49" t="str">
        <f>IF(A19="","",INDEX(POIDS,(MATCH(A19,'Base poids'!$E$2:$E$1704,0))+1,3))</f>
        <v/>
      </c>
      <c r="F19" s="50"/>
      <c r="G19" s="50"/>
      <c r="H19" s="51"/>
      <c r="I19" s="51"/>
      <c r="J19" s="50"/>
      <c r="L19" s="35"/>
      <c r="M19" s="34"/>
      <c r="N19" s="32"/>
    </row>
    <row r="20" spans="1:14" ht="15.6" x14ac:dyDescent="0.3">
      <c r="C20" s="48" t="str">
        <f>IF(A20="","",INDEX(POIDS,(MATCH(A20,'Base poids'!$E$2:$E$1704,0))+1,2))</f>
        <v/>
      </c>
      <c r="D20" s="81"/>
      <c r="E20" s="52"/>
      <c r="F20" s="50"/>
      <c r="G20" s="50"/>
      <c r="H20" s="51"/>
      <c r="I20" s="51"/>
      <c r="J20" s="50"/>
      <c r="L20" s="35"/>
      <c r="M20" s="34"/>
      <c r="N20" s="32"/>
    </row>
    <row r="21" spans="1:14" x14ac:dyDescent="0.3">
      <c r="C21" s="34" t="str">
        <f>IF(A21="","",INDEX(POIDS,(MATCH(A21,'Base poids'!$E$2:$E$1704,0))+1,2))</f>
        <v/>
      </c>
      <c r="E21" s="53"/>
      <c r="F21" s="43"/>
      <c r="G21" s="43"/>
      <c r="H21" s="54"/>
      <c r="I21" s="54"/>
      <c r="J21" s="43"/>
      <c r="L21" s="35"/>
      <c r="M21" s="34"/>
      <c r="N21" s="32"/>
    </row>
    <row r="22" spans="1:14" x14ac:dyDescent="0.3">
      <c r="C22" s="34" t="str">
        <f>IF(A22="","",INDEX(POIDS,(MATCH(A22,'Base poids'!$E$2:$E$1704,0))+1,2))</f>
        <v/>
      </c>
      <c r="E22" s="53"/>
      <c r="F22" s="43"/>
      <c r="G22" s="43"/>
      <c r="H22" s="54"/>
      <c r="I22" s="54"/>
      <c r="J22" s="43"/>
      <c r="L22" s="35"/>
      <c r="M22" s="34"/>
      <c r="N22" s="32"/>
    </row>
    <row r="23" spans="1:14" x14ac:dyDescent="0.3">
      <c r="C23" s="55"/>
      <c r="D23" s="56"/>
      <c r="E23" s="53"/>
      <c r="F23" s="43"/>
      <c r="G23" s="43"/>
      <c r="H23" s="54"/>
      <c r="I23" s="54"/>
      <c r="J23" s="43"/>
      <c r="L23" s="35"/>
      <c r="M23" s="34"/>
      <c r="N23" s="32"/>
    </row>
    <row r="24" spans="1:14" x14ac:dyDescent="0.3">
      <c r="C24" s="55"/>
      <c r="D24" s="56"/>
      <c r="E24" s="53"/>
      <c r="F24" s="43"/>
      <c r="G24" s="43"/>
      <c r="H24" s="54"/>
      <c r="I24" s="54"/>
      <c r="J24" s="43"/>
      <c r="L24" s="35"/>
      <c r="M24" s="34"/>
      <c r="N24" s="32"/>
    </row>
    <row r="25" spans="1:14" x14ac:dyDescent="0.3">
      <c r="C25" s="55"/>
      <c r="D25" s="56"/>
      <c r="E25" s="53"/>
      <c r="F25" s="43"/>
      <c r="G25" s="43"/>
      <c r="H25" s="54"/>
      <c r="I25" s="54"/>
      <c r="J25" s="43"/>
      <c r="L25" s="35"/>
      <c r="M25" s="34"/>
      <c r="N25" s="32"/>
    </row>
    <row r="26" spans="1:14" x14ac:dyDescent="0.3">
      <c r="C26" s="55"/>
      <c r="D26" s="56"/>
      <c r="E26" s="53"/>
      <c r="F26" s="43"/>
      <c r="G26" s="43"/>
      <c r="H26" s="54"/>
      <c r="I26" s="54"/>
      <c r="J26" s="43"/>
      <c r="L26" s="35"/>
      <c r="M26" s="34"/>
      <c r="N26" s="32"/>
    </row>
    <row r="27" spans="1:14" x14ac:dyDescent="0.3">
      <c r="C27" s="55"/>
      <c r="D27" s="56"/>
      <c r="E27" s="53"/>
      <c r="F27" s="43"/>
      <c r="G27" s="43"/>
      <c r="H27" s="54"/>
      <c r="I27" s="54"/>
      <c r="J27" s="43"/>
      <c r="L27" s="35"/>
      <c r="M27" s="34"/>
      <c r="N27" s="32"/>
    </row>
    <row r="28" spans="1:14" x14ac:dyDescent="0.3">
      <c r="C28" s="55"/>
      <c r="D28" s="56"/>
      <c r="E28" s="43"/>
      <c r="F28" s="43"/>
      <c r="G28" s="43"/>
      <c r="H28" s="54"/>
      <c r="I28" s="54"/>
      <c r="J28" s="43"/>
      <c r="L28" s="35"/>
      <c r="M28" s="34"/>
      <c r="N28" s="32"/>
    </row>
    <row r="29" spans="1:14" x14ac:dyDescent="0.3">
      <c r="C29" s="55"/>
      <c r="D29" s="56"/>
      <c r="E29" s="43"/>
      <c r="F29" s="43"/>
      <c r="G29" s="43"/>
      <c r="H29" s="54"/>
      <c r="I29" s="54"/>
      <c r="J29" s="43"/>
      <c r="L29" s="35"/>
      <c r="M29" s="34"/>
      <c r="N29" s="32"/>
    </row>
    <row r="30" spans="1:14" x14ac:dyDescent="0.3">
      <c r="C30" s="55"/>
      <c r="D30" s="56"/>
      <c r="E30" s="43"/>
      <c r="F30" s="43"/>
      <c r="G30" s="43"/>
      <c r="H30" s="54"/>
      <c r="I30" s="54"/>
      <c r="J30" s="43"/>
      <c r="L30" s="35"/>
      <c r="M30" s="34"/>
      <c r="N30" s="32"/>
    </row>
    <row r="31" spans="1:14" x14ac:dyDescent="0.3">
      <c r="C31" s="55"/>
      <c r="D31" s="56"/>
      <c r="E31" s="43"/>
      <c r="F31" s="43"/>
      <c r="G31" s="43"/>
      <c r="H31" s="54"/>
      <c r="I31" s="54"/>
      <c r="J31" s="43"/>
      <c r="L31" s="35"/>
      <c r="M31" s="34"/>
      <c r="N31" s="32"/>
    </row>
    <row r="32" spans="1:14" x14ac:dyDescent="0.3">
      <c r="C32" s="55"/>
      <c r="D32" s="56"/>
      <c r="E32" s="43"/>
      <c r="F32" s="43"/>
      <c r="G32" s="43"/>
      <c r="H32" s="54"/>
      <c r="I32" s="54"/>
      <c r="J32" s="43"/>
      <c r="L32" s="35"/>
      <c r="M32" s="34"/>
      <c r="N32" s="32"/>
    </row>
    <row r="33" spans="3:14" x14ac:dyDescent="0.3">
      <c r="C33" s="55"/>
      <c r="D33" s="56"/>
      <c r="E33" s="43"/>
      <c r="F33" s="43"/>
      <c r="G33" s="43"/>
      <c r="H33" s="54"/>
      <c r="I33" s="54"/>
      <c r="J33" s="43"/>
      <c r="L33" s="35"/>
      <c r="M33" s="34"/>
      <c r="N33" s="32"/>
    </row>
  </sheetData>
  <sheetProtection password="ABAF" sheet="1" objects="1" scenarios="1"/>
  <dataValidations count="1">
    <dataValidation type="list" allowBlank="1" showInputMessage="1" showErrorMessage="1" sqref="D1">
      <formula1>Liste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413"/>
  <sheetViews>
    <sheetView topLeftCell="A382" workbookViewId="0">
      <selection activeCell="A384" sqref="A384:B384"/>
    </sheetView>
  </sheetViews>
  <sheetFormatPr baseColWidth="10" defaultRowHeight="14.4" x14ac:dyDescent="0.3"/>
  <cols>
    <col min="1" max="1" width="7.6640625" style="31" bestFit="1" customWidth="1"/>
    <col min="2" max="2" width="66.5546875" bestFit="1" customWidth="1"/>
    <col min="5" max="5" width="15.6640625" customWidth="1"/>
  </cols>
  <sheetData>
    <row r="1" spans="1:5" ht="41.4" x14ac:dyDescent="0.3">
      <c r="A1" s="30" t="s">
        <v>57</v>
      </c>
      <c r="B1" s="28" t="s">
        <v>58</v>
      </c>
      <c r="C1" s="1" t="s">
        <v>838</v>
      </c>
      <c r="D1" s="2" t="s">
        <v>839</v>
      </c>
      <c r="E1" s="3" t="s">
        <v>840</v>
      </c>
    </row>
    <row r="2" spans="1:5" x14ac:dyDescent="0.3">
      <c r="A2" s="30" t="s">
        <v>398</v>
      </c>
      <c r="B2" s="28" t="s">
        <v>399</v>
      </c>
      <c r="C2" s="4">
        <v>43013</v>
      </c>
      <c r="D2" s="13">
        <v>43022</v>
      </c>
      <c r="E2" s="7" t="s">
        <v>1022</v>
      </c>
    </row>
    <row r="3" spans="1:5" x14ac:dyDescent="0.3">
      <c r="A3" s="30" t="s">
        <v>400</v>
      </c>
      <c r="B3" s="28" t="s">
        <v>401</v>
      </c>
      <c r="C3" s="4">
        <v>43013</v>
      </c>
      <c r="D3" s="13">
        <v>43022</v>
      </c>
      <c r="E3" s="7" t="s">
        <v>1023</v>
      </c>
    </row>
    <row r="4" spans="1:5" x14ac:dyDescent="0.3">
      <c r="A4" s="30" t="s">
        <v>59</v>
      </c>
      <c r="B4" s="28" t="s">
        <v>60</v>
      </c>
      <c r="C4" s="4">
        <v>42908</v>
      </c>
      <c r="D4" s="4">
        <v>42916</v>
      </c>
      <c r="E4" s="5" t="s">
        <v>841</v>
      </c>
    </row>
    <row r="5" spans="1:5" x14ac:dyDescent="0.3">
      <c r="A5" s="30" t="s">
        <v>262</v>
      </c>
      <c r="B5" s="28" t="s">
        <v>263</v>
      </c>
      <c r="C5" s="4">
        <v>42937</v>
      </c>
      <c r="D5" s="4">
        <v>42949</v>
      </c>
      <c r="E5" s="7" t="s">
        <v>946</v>
      </c>
    </row>
    <row r="6" spans="1:5" x14ac:dyDescent="0.3">
      <c r="A6" s="30" t="s">
        <v>61</v>
      </c>
      <c r="B6" s="28" t="s">
        <v>1261</v>
      </c>
      <c r="C6" s="6">
        <v>42908</v>
      </c>
      <c r="D6" s="6">
        <v>42916</v>
      </c>
      <c r="E6" s="7" t="s">
        <v>842</v>
      </c>
    </row>
    <row r="7" spans="1:5" x14ac:dyDescent="0.3">
      <c r="A7" s="30" t="s">
        <v>74</v>
      </c>
      <c r="B7" s="28" t="s">
        <v>75</v>
      </c>
      <c r="C7" s="4">
        <v>42936</v>
      </c>
      <c r="D7" s="4">
        <v>42949</v>
      </c>
      <c r="E7" s="5" t="s">
        <v>850</v>
      </c>
    </row>
    <row r="8" spans="1:5" x14ac:dyDescent="0.3">
      <c r="A8" s="30" t="s">
        <v>402</v>
      </c>
      <c r="B8" s="28" t="s">
        <v>403</v>
      </c>
      <c r="C8" s="4">
        <v>43013</v>
      </c>
      <c r="D8" s="4">
        <v>43021</v>
      </c>
      <c r="E8" s="7" t="s">
        <v>1024</v>
      </c>
    </row>
    <row r="9" spans="1:5" x14ac:dyDescent="0.3">
      <c r="A9" s="30" t="s">
        <v>628</v>
      </c>
      <c r="B9" s="28" t="s">
        <v>629</v>
      </c>
      <c r="C9" s="20">
        <v>43091</v>
      </c>
      <c r="D9" s="20">
        <v>43106</v>
      </c>
      <c r="E9" s="7" t="s">
        <v>1143</v>
      </c>
    </row>
    <row r="10" spans="1:5" x14ac:dyDescent="0.3">
      <c r="A10" s="30" t="s">
        <v>76</v>
      </c>
      <c r="B10" s="28" t="s">
        <v>77</v>
      </c>
      <c r="C10" s="4">
        <v>42936</v>
      </c>
      <c r="D10" s="4">
        <v>42949</v>
      </c>
      <c r="E10" s="5" t="s">
        <v>851</v>
      </c>
    </row>
    <row r="11" spans="1:5" x14ac:dyDescent="0.3">
      <c r="A11" s="30" t="s">
        <v>404</v>
      </c>
      <c r="B11" s="28" t="s">
        <v>405</v>
      </c>
      <c r="C11" s="4">
        <v>43013</v>
      </c>
      <c r="D11" s="13">
        <v>43022</v>
      </c>
      <c r="E11" s="7" t="s">
        <v>1025</v>
      </c>
    </row>
    <row r="12" spans="1:5" x14ac:dyDescent="0.3">
      <c r="A12" s="30" t="s">
        <v>78</v>
      </c>
      <c r="B12" s="28" t="s">
        <v>79</v>
      </c>
      <c r="C12" s="4">
        <v>42936</v>
      </c>
      <c r="D12" s="4">
        <v>42949</v>
      </c>
      <c r="E12" s="5" t="s">
        <v>852</v>
      </c>
    </row>
    <row r="13" spans="1:5" x14ac:dyDescent="0.3">
      <c r="A13" s="30" t="s">
        <v>80</v>
      </c>
      <c r="B13" s="28" t="s">
        <v>81</v>
      </c>
      <c r="C13" s="4">
        <v>42936</v>
      </c>
      <c r="D13" s="4">
        <v>42949</v>
      </c>
      <c r="E13" s="5" t="s">
        <v>853</v>
      </c>
    </row>
    <row r="14" spans="1:5" x14ac:dyDescent="0.3">
      <c r="A14" s="30" t="s">
        <v>82</v>
      </c>
      <c r="B14" s="28" t="s">
        <v>83</v>
      </c>
      <c r="C14" s="4">
        <v>42936</v>
      </c>
      <c r="D14" s="4">
        <v>42949</v>
      </c>
      <c r="E14" s="5" t="s">
        <v>854</v>
      </c>
    </row>
    <row r="15" spans="1:5" x14ac:dyDescent="0.3">
      <c r="A15" s="30" t="s">
        <v>84</v>
      </c>
      <c r="B15" s="28" t="s">
        <v>85</v>
      </c>
      <c r="C15" s="4">
        <v>42936</v>
      </c>
      <c r="D15" s="4">
        <v>42949</v>
      </c>
      <c r="E15" s="5" t="s">
        <v>855</v>
      </c>
    </row>
    <row r="16" spans="1:5" x14ac:dyDescent="0.3">
      <c r="A16" s="30" t="s">
        <v>406</v>
      </c>
      <c r="B16" s="28" t="s">
        <v>407</v>
      </c>
      <c r="C16" s="4">
        <v>43013</v>
      </c>
      <c r="D16" s="4">
        <v>43021</v>
      </c>
      <c r="E16" s="7" t="s">
        <v>1026</v>
      </c>
    </row>
    <row r="17" spans="1:5" x14ac:dyDescent="0.3">
      <c r="A17" s="30" t="s">
        <v>86</v>
      </c>
      <c r="B17" s="28" t="s">
        <v>87</v>
      </c>
      <c r="C17" s="4">
        <v>42936</v>
      </c>
      <c r="D17" s="4">
        <v>42949</v>
      </c>
      <c r="E17" s="5" t="s">
        <v>856</v>
      </c>
    </row>
    <row r="18" spans="1:5" x14ac:dyDescent="0.3">
      <c r="A18" s="30" t="s">
        <v>408</v>
      </c>
      <c r="B18" s="28" t="s">
        <v>409</v>
      </c>
      <c r="C18" s="4">
        <v>43013</v>
      </c>
      <c r="D18" s="4">
        <v>43021</v>
      </c>
      <c r="E18" s="7" t="s">
        <v>1027</v>
      </c>
    </row>
    <row r="19" spans="1:5" x14ac:dyDescent="0.3">
      <c r="A19" s="30" t="s">
        <v>88</v>
      </c>
      <c r="B19" s="28" t="s">
        <v>89</v>
      </c>
      <c r="C19" s="4">
        <v>42936</v>
      </c>
      <c r="D19" s="4">
        <v>42949</v>
      </c>
      <c r="E19" s="7" t="s">
        <v>857</v>
      </c>
    </row>
    <row r="20" spans="1:5" x14ac:dyDescent="0.3">
      <c r="A20" s="30" t="s">
        <v>90</v>
      </c>
      <c r="B20" s="28" t="s">
        <v>91</v>
      </c>
      <c r="C20" s="4">
        <v>42936</v>
      </c>
      <c r="D20" s="4">
        <v>42949</v>
      </c>
      <c r="E20" s="7" t="s">
        <v>858</v>
      </c>
    </row>
    <row r="21" spans="1:5" x14ac:dyDescent="0.3">
      <c r="A21" s="30" t="s">
        <v>92</v>
      </c>
      <c r="B21" s="28" t="s">
        <v>93</v>
      </c>
      <c r="C21" s="4">
        <v>42936</v>
      </c>
      <c r="D21" s="4">
        <v>42949</v>
      </c>
      <c r="E21" s="7" t="s">
        <v>859</v>
      </c>
    </row>
    <row r="22" spans="1:5" x14ac:dyDescent="0.3">
      <c r="A22" s="30" t="s">
        <v>538</v>
      </c>
      <c r="B22" s="28" t="s">
        <v>539</v>
      </c>
      <c r="C22" s="19">
        <v>43049</v>
      </c>
      <c r="D22" s="19">
        <v>43055</v>
      </c>
      <c r="E22" s="7" t="s">
        <v>1096</v>
      </c>
    </row>
    <row r="23" spans="1:5" x14ac:dyDescent="0.3">
      <c r="A23" s="30" t="s">
        <v>540</v>
      </c>
      <c r="B23" s="28" t="s">
        <v>1262</v>
      </c>
      <c r="C23" s="19">
        <v>43091</v>
      </c>
      <c r="D23" s="19">
        <v>43099</v>
      </c>
      <c r="E23" s="7" t="s">
        <v>1097</v>
      </c>
    </row>
    <row r="24" spans="1:5" x14ac:dyDescent="0.3">
      <c r="A24" s="30" t="s">
        <v>94</v>
      </c>
      <c r="B24" s="28" t="s">
        <v>95</v>
      </c>
      <c r="C24" s="4">
        <v>42936</v>
      </c>
      <c r="D24" s="4">
        <v>42949</v>
      </c>
      <c r="E24" s="7" t="s">
        <v>860</v>
      </c>
    </row>
    <row r="25" spans="1:5" x14ac:dyDescent="0.3">
      <c r="A25" s="30" t="s">
        <v>96</v>
      </c>
      <c r="B25" s="28" t="s">
        <v>97</v>
      </c>
      <c r="C25" s="4">
        <v>42936</v>
      </c>
      <c r="D25" s="4">
        <v>42949</v>
      </c>
      <c r="E25" s="7" t="s">
        <v>861</v>
      </c>
    </row>
    <row r="26" spans="1:5" x14ac:dyDescent="0.3">
      <c r="A26" s="30" t="s">
        <v>410</v>
      </c>
      <c r="B26" s="28" t="s">
        <v>411</v>
      </c>
      <c r="C26" s="4">
        <v>43013</v>
      </c>
      <c r="D26" s="4">
        <v>43021</v>
      </c>
      <c r="E26" s="7" t="s">
        <v>1028</v>
      </c>
    </row>
    <row r="27" spans="1:5" x14ac:dyDescent="0.3">
      <c r="A27" s="30" t="s">
        <v>412</v>
      </c>
      <c r="B27" s="28" t="s">
        <v>413</v>
      </c>
      <c r="C27" s="4">
        <v>43013</v>
      </c>
      <c r="D27" s="4">
        <v>43021</v>
      </c>
      <c r="E27" s="7" t="s">
        <v>1029</v>
      </c>
    </row>
    <row r="28" spans="1:5" x14ac:dyDescent="0.3">
      <c r="A28" s="30" t="s">
        <v>626</v>
      </c>
      <c r="B28" s="28" t="s">
        <v>627</v>
      </c>
      <c r="C28" s="20">
        <v>43091</v>
      </c>
      <c r="D28" s="20">
        <v>43099</v>
      </c>
      <c r="E28" s="7" t="s">
        <v>1142</v>
      </c>
    </row>
    <row r="29" spans="1:5" x14ac:dyDescent="0.3">
      <c r="A29" s="30" t="s">
        <v>541</v>
      </c>
      <c r="B29" s="28" t="s">
        <v>542</v>
      </c>
      <c r="C29" s="19">
        <v>43049</v>
      </c>
      <c r="D29" s="19">
        <v>43055</v>
      </c>
      <c r="E29" s="7" t="s">
        <v>1098</v>
      </c>
    </row>
    <row r="30" spans="1:5" x14ac:dyDescent="0.3">
      <c r="A30" s="30" t="s">
        <v>98</v>
      </c>
      <c r="B30" s="28" t="s">
        <v>99</v>
      </c>
      <c r="C30" s="4">
        <v>42936</v>
      </c>
      <c r="D30" s="4">
        <v>42958</v>
      </c>
      <c r="E30" s="7" t="s">
        <v>862</v>
      </c>
    </row>
    <row r="31" spans="1:5" x14ac:dyDescent="0.3">
      <c r="A31" s="30" t="s">
        <v>543</v>
      </c>
      <c r="B31" s="28" t="s">
        <v>544</v>
      </c>
      <c r="C31" s="19">
        <v>43049</v>
      </c>
      <c r="D31" s="19">
        <v>43055</v>
      </c>
      <c r="E31" s="7" t="s">
        <v>1099</v>
      </c>
    </row>
    <row r="32" spans="1:5" x14ac:dyDescent="0.3">
      <c r="A32" s="30" t="s">
        <v>264</v>
      </c>
      <c r="B32" s="28" t="s">
        <v>265</v>
      </c>
      <c r="C32" s="4">
        <v>42937</v>
      </c>
      <c r="D32" s="4">
        <v>42949</v>
      </c>
      <c r="E32" s="7" t="s">
        <v>947</v>
      </c>
    </row>
    <row r="33" spans="1:5" x14ac:dyDescent="0.3">
      <c r="A33" s="30" t="s">
        <v>266</v>
      </c>
      <c r="B33" s="28" t="s">
        <v>267</v>
      </c>
      <c r="C33" s="4">
        <v>42937</v>
      </c>
      <c r="D33" s="4">
        <v>42949</v>
      </c>
      <c r="E33" s="7" t="s">
        <v>948</v>
      </c>
    </row>
    <row r="34" spans="1:5" x14ac:dyDescent="0.3">
      <c r="A34" s="30" t="s">
        <v>268</v>
      </c>
      <c r="B34" s="28" t="s">
        <v>269</v>
      </c>
      <c r="C34" s="4">
        <v>42937</v>
      </c>
      <c r="D34" s="4">
        <v>42949</v>
      </c>
      <c r="E34" s="7" t="s">
        <v>949</v>
      </c>
    </row>
    <row r="35" spans="1:5" x14ac:dyDescent="0.3">
      <c r="A35" s="30" t="s">
        <v>414</v>
      </c>
      <c r="B35" s="28" t="s">
        <v>415</v>
      </c>
      <c r="C35" s="4">
        <v>43013</v>
      </c>
      <c r="D35" s="4">
        <v>43021</v>
      </c>
      <c r="E35" s="7" t="s">
        <v>1030</v>
      </c>
    </row>
    <row r="36" spans="1:5" x14ac:dyDescent="0.3">
      <c r="A36" s="30" t="s">
        <v>62</v>
      </c>
      <c r="B36" s="28" t="s">
        <v>63</v>
      </c>
      <c r="C36" s="4">
        <v>42908</v>
      </c>
      <c r="D36" s="4">
        <v>42916</v>
      </c>
      <c r="E36" s="5" t="s">
        <v>843</v>
      </c>
    </row>
    <row r="37" spans="1:5" x14ac:dyDescent="0.3">
      <c r="A37" s="30" t="s">
        <v>416</v>
      </c>
      <c r="B37" s="28" t="s">
        <v>417</v>
      </c>
      <c r="C37" s="4">
        <v>43013</v>
      </c>
      <c r="D37" s="4">
        <v>43021</v>
      </c>
      <c r="E37" s="7" t="s">
        <v>1031</v>
      </c>
    </row>
    <row r="38" spans="1:5" x14ac:dyDescent="0.3">
      <c r="A38" s="30" t="s">
        <v>100</v>
      </c>
      <c r="B38" s="28" t="s">
        <v>101</v>
      </c>
      <c r="C38" s="4">
        <v>42936</v>
      </c>
      <c r="D38" s="4">
        <v>42949</v>
      </c>
      <c r="E38" s="7" t="s">
        <v>863</v>
      </c>
    </row>
    <row r="39" spans="1:5" x14ac:dyDescent="0.3">
      <c r="A39" s="30" t="s">
        <v>537</v>
      </c>
      <c r="B39" s="28" t="s">
        <v>1292</v>
      </c>
      <c r="C39" s="4">
        <v>43091</v>
      </c>
      <c r="D39" s="18">
        <v>43099</v>
      </c>
      <c r="E39" s="7" t="s">
        <v>1095</v>
      </c>
    </row>
    <row r="40" spans="1:5" x14ac:dyDescent="0.3">
      <c r="A40" s="30" t="s">
        <v>618</v>
      </c>
      <c r="B40" s="28" t="s">
        <v>1263</v>
      </c>
      <c r="C40" s="20">
        <v>43091</v>
      </c>
      <c r="D40" s="20">
        <v>43099</v>
      </c>
      <c r="E40" s="7" t="s">
        <v>1137</v>
      </c>
    </row>
    <row r="41" spans="1:5" x14ac:dyDescent="0.3">
      <c r="A41" s="30" t="s">
        <v>545</v>
      </c>
      <c r="B41" s="28" t="s">
        <v>546</v>
      </c>
      <c r="C41" s="19">
        <v>43049</v>
      </c>
      <c r="D41" s="19">
        <v>43055</v>
      </c>
      <c r="E41" s="7" t="s">
        <v>1100</v>
      </c>
    </row>
    <row r="42" spans="1:5" x14ac:dyDescent="0.3">
      <c r="A42" s="30" t="s">
        <v>418</v>
      </c>
      <c r="B42" s="28" t="s">
        <v>419</v>
      </c>
      <c r="C42" s="4">
        <v>43013</v>
      </c>
      <c r="D42" s="4">
        <v>43021</v>
      </c>
      <c r="E42" s="7" t="s">
        <v>1032</v>
      </c>
    </row>
    <row r="43" spans="1:5" x14ac:dyDescent="0.3">
      <c r="A43" s="30" t="s">
        <v>420</v>
      </c>
      <c r="B43" s="28" t="s">
        <v>421</v>
      </c>
      <c r="C43" s="4">
        <v>43013</v>
      </c>
      <c r="D43" s="4">
        <v>43021</v>
      </c>
      <c r="E43" s="7" t="s">
        <v>1033</v>
      </c>
    </row>
    <row r="44" spans="1:5" x14ac:dyDescent="0.3">
      <c r="A44" s="30" t="s">
        <v>270</v>
      </c>
      <c r="B44" s="28" t="s">
        <v>271</v>
      </c>
      <c r="C44" s="4">
        <v>42937</v>
      </c>
      <c r="D44" s="4">
        <v>42949</v>
      </c>
      <c r="E44" s="7" t="s">
        <v>950</v>
      </c>
    </row>
    <row r="45" spans="1:5" x14ac:dyDescent="0.3">
      <c r="A45" s="30" t="s">
        <v>272</v>
      </c>
      <c r="B45" s="28" t="s">
        <v>273</v>
      </c>
      <c r="C45" s="4">
        <v>42937</v>
      </c>
      <c r="D45" s="4">
        <v>42949</v>
      </c>
      <c r="E45" s="7" t="s">
        <v>951</v>
      </c>
    </row>
    <row r="46" spans="1:5" x14ac:dyDescent="0.3">
      <c r="A46" s="30" t="s">
        <v>422</v>
      </c>
      <c r="B46" s="28" t="s">
        <v>423</v>
      </c>
      <c r="C46" s="4">
        <v>43013</v>
      </c>
      <c r="D46" s="13">
        <v>43022</v>
      </c>
      <c r="E46" s="7" t="s">
        <v>1034</v>
      </c>
    </row>
    <row r="47" spans="1:5" x14ac:dyDescent="0.3">
      <c r="A47" s="30" t="s">
        <v>274</v>
      </c>
      <c r="B47" s="28" t="s">
        <v>275</v>
      </c>
      <c r="C47" s="4">
        <v>42937</v>
      </c>
      <c r="D47" s="4">
        <v>42949</v>
      </c>
      <c r="E47" s="7" t="s">
        <v>952</v>
      </c>
    </row>
    <row r="48" spans="1:5" x14ac:dyDescent="0.3">
      <c r="A48" s="30" t="s">
        <v>424</v>
      </c>
      <c r="B48" s="28" t="s">
        <v>425</v>
      </c>
      <c r="C48" s="4">
        <v>43013</v>
      </c>
      <c r="D48" s="4">
        <v>43021</v>
      </c>
      <c r="E48" s="7" t="s">
        <v>1035</v>
      </c>
    </row>
    <row r="49" spans="1:5" x14ac:dyDescent="0.3">
      <c r="A49" s="30" t="s">
        <v>426</v>
      </c>
      <c r="B49" s="28" t="s">
        <v>427</v>
      </c>
      <c r="C49" s="4">
        <v>43013</v>
      </c>
      <c r="D49" s="4">
        <v>43021</v>
      </c>
      <c r="E49" s="7" t="s">
        <v>1036</v>
      </c>
    </row>
    <row r="50" spans="1:5" x14ac:dyDescent="0.3">
      <c r="A50" s="30" t="s">
        <v>102</v>
      </c>
      <c r="B50" s="28" t="s">
        <v>103</v>
      </c>
      <c r="C50" s="10">
        <v>42936</v>
      </c>
      <c r="D50" s="10">
        <v>43022</v>
      </c>
      <c r="E50" s="11" t="s">
        <v>864</v>
      </c>
    </row>
    <row r="51" spans="1:5" x14ac:dyDescent="0.3">
      <c r="A51" s="30" t="s">
        <v>547</v>
      </c>
      <c r="B51" s="28" t="s">
        <v>548</v>
      </c>
      <c r="C51" s="19">
        <v>43082</v>
      </c>
      <c r="D51" s="19">
        <v>43088</v>
      </c>
      <c r="E51" s="7" t="s">
        <v>1101</v>
      </c>
    </row>
    <row r="52" spans="1:5" x14ac:dyDescent="0.3">
      <c r="A52" s="30" t="s">
        <v>276</v>
      </c>
      <c r="B52" s="28" t="s">
        <v>277</v>
      </c>
      <c r="C52" s="4">
        <v>42937</v>
      </c>
      <c r="D52" s="4">
        <v>42949</v>
      </c>
      <c r="E52" s="7" t="s">
        <v>953</v>
      </c>
    </row>
    <row r="53" spans="1:5" x14ac:dyDescent="0.3">
      <c r="A53" s="30" t="s">
        <v>104</v>
      </c>
      <c r="B53" s="28" t="s">
        <v>105</v>
      </c>
      <c r="C53" s="4">
        <v>42936</v>
      </c>
      <c r="D53" s="4">
        <v>42949</v>
      </c>
      <c r="E53" s="7" t="s">
        <v>865</v>
      </c>
    </row>
    <row r="54" spans="1:5" x14ac:dyDescent="0.3">
      <c r="A54" s="30" t="s">
        <v>428</v>
      </c>
      <c r="B54" s="28" t="s">
        <v>429</v>
      </c>
      <c r="C54" s="4">
        <v>43013</v>
      </c>
      <c r="D54" s="4">
        <v>43026</v>
      </c>
      <c r="E54" s="7" t="s">
        <v>1037</v>
      </c>
    </row>
    <row r="55" spans="1:5" x14ac:dyDescent="0.3">
      <c r="A55" s="30" t="s">
        <v>106</v>
      </c>
      <c r="B55" s="28" t="s">
        <v>107</v>
      </c>
      <c r="C55" s="4">
        <v>42936</v>
      </c>
      <c r="D55" s="4">
        <v>42949</v>
      </c>
      <c r="E55" s="7" t="s">
        <v>866</v>
      </c>
    </row>
    <row r="56" spans="1:5" x14ac:dyDescent="0.3">
      <c r="A56" s="30" t="s">
        <v>630</v>
      </c>
      <c r="B56" s="28" t="s">
        <v>631</v>
      </c>
      <c r="C56" s="20">
        <v>43091</v>
      </c>
      <c r="D56" s="20">
        <v>43106</v>
      </c>
      <c r="E56" s="7" t="s">
        <v>1144</v>
      </c>
    </row>
    <row r="57" spans="1:5" x14ac:dyDescent="0.3">
      <c r="A57" s="30" t="s">
        <v>108</v>
      </c>
      <c r="B57" s="28" t="s">
        <v>109</v>
      </c>
      <c r="C57" s="4">
        <v>42936</v>
      </c>
      <c r="D57" s="4">
        <v>42949</v>
      </c>
      <c r="E57" s="7" t="s">
        <v>867</v>
      </c>
    </row>
    <row r="58" spans="1:5" x14ac:dyDescent="0.3">
      <c r="A58" s="30" t="s">
        <v>278</v>
      </c>
      <c r="B58" s="28" t="s">
        <v>279</v>
      </c>
      <c r="C58" s="4">
        <v>42937</v>
      </c>
      <c r="D58" s="4">
        <v>42949</v>
      </c>
      <c r="E58" s="7" t="s">
        <v>954</v>
      </c>
    </row>
    <row r="59" spans="1:5" x14ac:dyDescent="0.3">
      <c r="A59" s="30" t="s">
        <v>549</v>
      </c>
      <c r="B59" s="28" t="s">
        <v>550</v>
      </c>
      <c r="C59" s="19">
        <v>43049</v>
      </c>
      <c r="D59" s="19">
        <v>43056</v>
      </c>
      <c r="E59" s="7" t="s">
        <v>1102</v>
      </c>
    </row>
    <row r="60" spans="1:5" x14ac:dyDescent="0.3">
      <c r="A60" s="30" t="s">
        <v>110</v>
      </c>
      <c r="B60" s="28" t="s">
        <v>111</v>
      </c>
      <c r="C60" s="4">
        <v>42936</v>
      </c>
      <c r="D60" s="4">
        <v>42949</v>
      </c>
      <c r="E60" s="7" t="s">
        <v>868</v>
      </c>
    </row>
    <row r="61" spans="1:5" x14ac:dyDescent="0.3">
      <c r="A61" s="30" t="s">
        <v>280</v>
      </c>
      <c r="B61" s="28" t="s">
        <v>281</v>
      </c>
      <c r="C61" s="4">
        <v>42937</v>
      </c>
      <c r="D61" s="4">
        <v>42949</v>
      </c>
      <c r="E61" s="7" t="s">
        <v>955</v>
      </c>
    </row>
    <row r="62" spans="1:5" x14ac:dyDescent="0.3">
      <c r="A62" s="30" t="s">
        <v>282</v>
      </c>
      <c r="B62" s="28" t="s">
        <v>283</v>
      </c>
      <c r="C62" s="4">
        <v>42937</v>
      </c>
      <c r="D62" s="4">
        <v>42949</v>
      </c>
      <c r="E62" s="7" t="s">
        <v>956</v>
      </c>
    </row>
    <row r="63" spans="1:5" x14ac:dyDescent="0.3">
      <c r="A63" s="30" t="s">
        <v>284</v>
      </c>
      <c r="B63" s="28" t="s">
        <v>285</v>
      </c>
      <c r="C63" s="4">
        <v>42937</v>
      </c>
      <c r="D63" s="4">
        <v>42949</v>
      </c>
      <c r="E63" s="7" t="s">
        <v>957</v>
      </c>
    </row>
    <row r="64" spans="1:5" x14ac:dyDescent="0.3">
      <c r="A64" s="30" t="s">
        <v>286</v>
      </c>
      <c r="B64" s="28" t="s">
        <v>287</v>
      </c>
      <c r="C64" s="4">
        <v>42937</v>
      </c>
      <c r="D64" s="4">
        <v>42949</v>
      </c>
      <c r="E64" s="7" t="s">
        <v>958</v>
      </c>
    </row>
    <row r="65" spans="1:5" x14ac:dyDescent="0.3">
      <c r="A65" s="30" t="s">
        <v>112</v>
      </c>
      <c r="B65" s="28" t="s">
        <v>113</v>
      </c>
      <c r="C65" s="4">
        <v>42936</v>
      </c>
      <c r="D65" s="4">
        <v>42949</v>
      </c>
      <c r="E65" s="7" t="s">
        <v>869</v>
      </c>
    </row>
    <row r="66" spans="1:5" x14ac:dyDescent="0.3">
      <c r="A66" s="30" t="s">
        <v>632</v>
      </c>
      <c r="B66" s="28" t="s">
        <v>633</v>
      </c>
      <c r="C66" s="20">
        <v>43091</v>
      </c>
      <c r="D66" s="20">
        <v>43099</v>
      </c>
      <c r="E66" s="7" t="s">
        <v>1145</v>
      </c>
    </row>
    <row r="67" spans="1:5" x14ac:dyDescent="0.3">
      <c r="A67" s="30" t="s">
        <v>634</v>
      </c>
      <c r="B67" s="28" t="s">
        <v>635</v>
      </c>
      <c r="C67" s="20">
        <v>43091</v>
      </c>
      <c r="D67" s="20">
        <v>43099</v>
      </c>
      <c r="E67" s="7" t="s">
        <v>1146</v>
      </c>
    </row>
    <row r="68" spans="1:5" x14ac:dyDescent="0.3">
      <c r="A68" s="30" t="s">
        <v>636</v>
      </c>
      <c r="B68" s="28" t="s">
        <v>637</v>
      </c>
      <c r="C68" s="20">
        <v>43091</v>
      </c>
      <c r="D68" s="20">
        <v>43099</v>
      </c>
      <c r="E68" s="7" t="s">
        <v>1147</v>
      </c>
    </row>
    <row r="69" spans="1:5" x14ac:dyDescent="0.3">
      <c r="A69" s="30" t="s">
        <v>638</v>
      </c>
      <c r="B69" s="28" t="s">
        <v>639</v>
      </c>
      <c r="C69" s="20">
        <v>43091</v>
      </c>
      <c r="D69" s="20">
        <v>43099</v>
      </c>
      <c r="E69" s="7" t="s">
        <v>1148</v>
      </c>
    </row>
    <row r="70" spans="1:5" x14ac:dyDescent="0.3">
      <c r="A70" s="30" t="s">
        <v>114</v>
      </c>
      <c r="B70" s="28" t="s">
        <v>115</v>
      </c>
      <c r="C70" s="4">
        <v>42936</v>
      </c>
      <c r="D70" s="4">
        <v>42949</v>
      </c>
      <c r="E70" s="7" t="s">
        <v>870</v>
      </c>
    </row>
    <row r="71" spans="1:5" x14ac:dyDescent="0.3">
      <c r="A71" s="30" t="s">
        <v>116</v>
      </c>
      <c r="B71" s="28" t="s">
        <v>117</v>
      </c>
      <c r="C71" s="4">
        <v>42936</v>
      </c>
      <c r="D71" s="4">
        <v>42949</v>
      </c>
      <c r="E71" s="7" t="s">
        <v>871</v>
      </c>
    </row>
    <row r="72" spans="1:5" x14ac:dyDescent="0.3">
      <c r="A72" s="30" t="s">
        <v>640</v>
      </c>
      <c r="B72" s="28" t="s">
        <v>641</v>
      </c>
      <c r="C72" s="20">
        <v>43091</v>
      </c>
      <c r="D72" s="20">
        <v>43099</v>
      </c>
      <c r="E72" s="7" t="s">
        <v>1149</v>
      </c>
    </row>
    <row r="73" spans="1:5" x14ac:dyDescent="0.3">
      <c r="A73" s="30" t="s">
        <v>118</v>
      </c>
      <c r="B73" s="28" t="s">
        <v>119</v>
      </c>
      <c r="C73" s="4">
        <v>42936</v>
      </c>
      <c r="D73" s="4">
        <v>42949</v>
      </c>
      <c r="E73" s="7" t="s">
        <v>872</v>
      </c>
    </row>
    <row r="74" spans="1:5" x14ac:dyDescent="0.3">
      <c r="A74" s="30" t="s">
        <v>642</v>
      </c>
      <c r="B74" s="28" t="s">
        <v>643</v>
      </c>
      <c r="C74" s="20">
        <v>43091</v>
      </c>
      <c r="D74" s="20">
        <v>43099</v>
      </c>
      <c r="E74" s="7" t="s">
        <v>1150</v>
      </c>
    </row>
    <row r="75" spans="1:5" x14ac:dyDescent="0.3">
      <c r="A75" s="30" t="s">
        <v>644</v>
      </c>
      <c r="B75" s="28" t="s">
        <v>645</v>
      </c>
      <c r="C75" s="20">
        <v>43091</v>
      </c>
      <c r="D75" s="20">
        <v>43099</v>
      </c>
      <c r="E75" s="7" t="s">
        <v>1151</v>
      </c>
    </row>
    <row r="76" spans="1:5" x14ac:dyDescent="0.3">
      <c r="A76" s="30" t="s">
        <v>646</v>
      </c>
      <c r="B76" s="28" t="s">
        <v>647</v>
      </c>
      <c r="C76" s="20">
        <v>43091</v>
      </c>
      <c r="D76" s="20">
        <v>43099</v>
      </c>
      <c r="E76" s="7" t="s">
        <v>1152</v>
      </c>
    </row>
    <row r="77" spans="1:5" x14ac:dyDescent="0.3">
      <c r="A77" s="30" t="s">
        <v>648</v>
      </c>
      <c r="B77" s="28" t="s">
        <v>649</v>
      </c>
      <c r="C77" s="20">
        <v>43091</v>
      </c>
      <c r="D77" s="20">
        <v>43099</v>
      </c>
      <c r="E77" s="7" t="s">
        <v>1153</v>
      </c>
    </row>
    <row r="78" spans="1:5" x14ac:dyDescent="0.3">
      <c r="A78" s="30" t="s">
        <v>288</v>
      </c>
      <c r="B78" s="28" t="s">
        <v>289</v>
      </c>
      <c r="C78" s="4">
        <v>42937</v>
      </c>
      <c r="D78" s="4">
        <v>42950</v>
      </c>
      <c r="E78" s="7" t="s">
        <v>959</v>
      </c>
    </row>
    <row r="79" spans="1:5" x14ac:dyDescent="0.3">
      <c r="A79" s="30" t="s">
        <v>551</v>
      </c>
      <c r="B79" s="28" t="s">
        <v>552</v>
      </c>
      <c r="C79" s="20">
        <v>43049</v>
      </c>
      <c r="D79" s="20">
        <v>43056</v>
      </c>
      <c r="E79" s="7" t="s">
        <v>1103</v>
      </c>
    </row>
    <row r="80" spans="1:5" x14ac:dyDescent="0.3">
      <c r="A80" s="30" t="s">
        <v>650</v>
      </c>
      <c r="B80" s="28" t="s">
        <v>651</v>
      </c>
      <c r="C80" s="20">
        <v>43091</v>
      </c>
      <c r="D80" s="20">
        <v>43099</v>
      </c>
      <c r="E80" s="7" t="s">
        <v>1154</v>
      </c>
    </row>
    <row r="81" spans="1:5" x14ac:dyDescent="0.3">
      <c r="A81" s="30" t="s">
        <v>652</v>
      </c>
      <c r="B81" s="28" t="s">
        <v>653</v>
      </c>
      <c r="C81" s="20">
        <v>43091</v>
      </c>
      <c r="D81" s="20">
        <v>43097</v>
      </c>
      <c r="E81" s="7" t="s">
        <v>1155</v>
      </c>
    </row>
    <row r="82" spans="1:5" x14ac:dyDescent="0.3">
      <c r="A82" s="30" t="s">
        <v>654</v>
      </c>
      <c r="B82" s="28" t="s">
        <v>655</v>
      </c>
      <c r="C82" s="20">
        <v>43091</v>
      </c>
      <c r="D82" s="20">
        <v>43099</v>
      </c>
      <c r="E82" s="7" t="s">
        <v>1156</v>
      </c>
    </row>
    <row r="83" spans="1:5" x14ac:dyDescent="0.3">
      <c r="A83" s="30" t="s">
        <v>656</v>
      </c>
      <c r="B83" s="28" t="s">
        <v>657</v>
      </c>
      <c r="C83" s="20">
        <v>43091</v>
      </c>
      <c r="D83" s="20">
        <v>43099</v>
      </c>
      <c r="E83" s="7" t="s">
        <v>1157</v>
      </c>
    </row>
    <row r="84" spans="1:5" x14ac:dyDescent="0.3">
      <c r="A84" s="30" t="s">
        <v>430</v>
      </c>
      <c r="B84" s="28" t="s">
        <v>431</v>
      </c>
      <c r="C84" s="4">
        <v>43013</v>
      </c>
      <c r="D84" s="4">
        <v>43020</v>
      </c>
      <c r="E84" s="7" t="s">
        <v>1038</v>
      </c>
    </row>
    <row r="85" spans="1:5" x14ac:dyDescent="0.3">
      <c r="A85" s="30" t="s">
        <v>658</v>
      </c>
      <c r="B85" s="28" t="s">
        <v>659</v>
      </c>
      <c r="C85" s="20">
        <v>43091</v>
      </c>
      <c r="D85" s="20">
        <v>43098</v>
      </c>
      <c r="E85" s="7" t="s">
        <v>1158</v>
      </c>
    </row>
    <row r="86" spans="1:5" x14ac:dyDescent="0.3">
      <c r="A86" s="30" t="s">
        <v>660</v>
      </c>
      <c r="B86" s="28" t="s">
        <v>661</v>
      </c>
      <c r="C86" s="20">
        <v>43091</v>
      </c>
      <c r="D86" s="20">
        <v>43097</v>
      </c>
      <c r="E86" s="7" t="s">
        <v>1159</v>
      </c>
    </row>
    <row r="87" spans="1:5" x14ac:dyDescent="0.3">
      <c r="A87" s="30" t="s">
        <v>120</v>
      </c>
      <c r="B87" s="28" t="s">
        <v>121</v>
      </c>
      <c r="C87" s="4">
        <v>42936</v>
      </c>
      <c r="D87" s="4">
        <v>42949</v>
      </c>
      <c r="E87" s="7" t="s">
        <v>873</v>
      </c>
    </row>
    <row r="88" spans="1:5" x14ac:dyDescent="0.3">
      <c r="A88" s="30" t="s">
        <v>662</v>
      </c>
      <c r="B88" s="28" t="s">
        <v>663</v>
      </c>
      <c r="C88" s="20">
        <v>43091</v>
      </c>
      <c r="D88" s="20">
        <v>43099</v>
      </c>
      <c r="E88" s="7" t="s">
        <v>1160</v>
      </c>
    </row>
    <row r="89" spans="1:5" x14ac:dyDescent="0.3">
      <c r="A89" s="30" t="s">
        <v>664</v>
      </c>
      <c r="B89" s="28" t="s">
        <v>665</v>
      </c>
      <c r="C89" s="20">
        <v>43091</v>
      </c>
      <c r="D89" s="20">
        <v>43099</v>
      </c>
      <c r="E89" s="7" t="s">
        <v>1161</v>
      </c>
    </row>
    <row r="90" spans="1:5" x14ac:dyDescent="0.3">
      <c r="A90" s="30" t="s">
        <v>666</v>
      </c>
      <c r="B90" s="28" t="s">
        <v>667</v>
      </c>
      <c r="C90" s="20">
        <v>43091</v>
      </c>
      <c r="D90" s="20">
        <v>43099</v>
      </c>
      <c r="E90" s="7" t="s">
        <v>1162</v>
      </c>
    </row>
    <row r="91" spans="1:5" x14ac:dyDescent="0.3">
      <c r="A91" s="30" t="s">
        <v>668</v>
      </c>
      <c r="B91" s="28" t="s">
        <v>669</v>
      </c>
      <c r="C91" s="20">
        <v>43091</v>
      </c>
      <c r="D91" s="20">
        <v>43099</v>
      </c>
      <c r="E91" s="7" t="s">
        <v>1163</v>
      </c>
    </row>
    <row r="92" spans="1:5" x14ac:dyDescent="0.3">
      <c r="A92" s="30" t="s">
        <v>670</v>
      </c>
      <c r="B92" s="28" t="s">
        <v>671</v>
      </c>
      <c r="C92" s="20">
        <v>43091</v>
      </c>
      <c r="D92" s="20">
        <v>43099</v>
      </c>
      <c r="E92" s="7" t="s">
        <v>1164</v>
      </c>
    </row>
    <row r="93" spans="1:5" x14ac:dyDescent="0.3">
      <c r="A93" s="30" t="s">
        <v>122</v>
      </c>
      <c r="B93" s="28" t="s">
        <v>123</v>
      </c>
      <c r="C93" s="4">
        <v>42936</v>
      </c>
      <c r="D93" s="4">
        <v>42949</v>
      </c>
      <c r="E93" s="7" t="s">
        <v>874</v>
      </c>
    </row>
    <row r="94" spans="1:5" x14ac:dyDescent="0.3">
      <c r="A94" s="30" t="s">
        <v>595</v>
      </c>
      <c r="B94" s="28" t="s">
        <v>596</v>
      </c>
      <c r="C94" s="20">
        <v>43091</v>
      </c>
      <c r="D94" s="20">
        <v>43097</v>
      </c>
      <c r="E94" s="7" t="s">
        <v>1125</v>
      </c>
    </row>
    <row r="95" spans="1:5" x14ac:dyDescent="0.3">
      <c r="A95" s="30" t="s">
        <v>672</v>
      </c>
      <c r="B95" s="28" t="s">
        <v>673</v>
      </c>
      <c r="C95" s="20">
        <v>43091</v>
      </c>
      <c r="D95" s="20">
        <v>43099</v>
      </c>
      <c r="E95" s="7" t="s">
        <v>1165</v>
      </c>
    </row>
    <row r="96" spans="1:5" x14ac:dyDescent="0.3">
      <c r="A96" s="30" t="s">
        <v>674</v>
      </c>
      <c r="B96" s="28" t="s">
        <v>675</v>
      </c>
      <c r="C96" s="20">
        <v>43091</v>
      </c>
      <c r="D96" s="20">
        <v>43099</v>
      </c>
      <c r="E96" s="7" t="s">
        <v>1166</v>
      </c>
    </row>
    <row r="97" spans="1:5" x14ac:dyDescent="0.3">
      <c r="A97" s="30" t="s">
        <v>676</v>
      </c>
      <c r="B97" s="28" t="s">
        <v>677</v>
      </c>
      <c r="C97" s="20">
        <v>43091</v>
      </c>
      <c r="D97" s="20">
        <v>43099</v>
      </c>
      <c r="E97" s="7" t="s">
        <v>1167</v>
      </c>
    </row>
    <row r="98" spans="1:5" x14ac:dyDescent="0.3">
      <c r="A98" s="30" t="s">
        <v>124</v>
      </c>
      <c r="B98" s="28" t="s">
        <v>125</v>
      </c>
      <c r="C98" s="4">
        <v>42936</v>
      </c>
      <c r="D98" s="4">
        <v>42949</v>
      </c>
      <c r="E98" s="7" t="s">
        <v>875</v>
      </c>
    </row>
    <row r="99" spans="1:5" x14ac:dyDescent="0.3">
      <c r="A99" s="30" t="s">
        <v>553</v>
      </c>
      <c r="B99" s="28" t="s">
        <v>554</v>
      </c>
      <c r="C99" s="20">
        <v>43049</v>
      </c>
      <c r="D99" s="20">
        <v>43056</v>
      </c>
      <c r="E99" s="7" t="s">
        <v>1104</v>
      </c>
    </row>
    <row r="100" spans="1:5" x14ac:dyDescent="0.3">
      <c r="A100" s="30" t="s">
        <v>126</v>
      </c>
      <c r="B100" s="28" t="s">
        <v>127</v>
      </c>
      <c r="C100" s="4">
        <v>42936</v>
      </c>
      <c r="D100" s="4">
        <v>42949</v>
      </c>
      <c r="E100" s="7" t="s">
        <v>876</v>
      </c>
    </row>
    <row r="101" spans="1:5" x14ac:dyDescent="0.3">
      <c r="A101" s="30" t="s">
        <v>128</v>
      </c>
      <c r="B101" s="28" t="s">
        <v>129</v>
      </c>
      <c r="C101" s="4">
        <v>42936</v>
      </c>
      <c r="D101" s="4">
        <v>42949</v>
      </c>
      <c r="E101" s="7" t="s">
        <v>877</v>
      </c>
    </row>
    <row r="102" spans="1:5" x14ac:dyDescent="0.3">
      <c r="A102" s="30" t="s">
        <v>290</v>
      </c>
      <c r="B102" s="28" t="s">
        <v>291</v>
      </c>
      <c r="C102" s="4">
        <v>42937</v>
      </c>
      <c r="D102" s="4">
        <v>42950</v>
      </c>
      <c r="E102" s="7" t="s">
        <v>960</v>
      </c>
    </row>
    <row r="103" spans="1:5" x14ac:dyDescent="0.3">
      <c r="A103" s="30" t="s">
        <v>678</v>
      </c>
      <c r="B103" s="28" t="s">
        <v>679</v>
      </c>
      <c r="C103" s="20">
        <v>43091</v>
      </c>
      <c r="D103" s="20">
        <v>43099</v>
      </c>
      <c r="E103" s="7" t="s">
        <v>1168</v>
      </c>
    </row>
    <row r="104" spans="1:5" x14ac:dyDescent="0.3">
      <c r="A104" s="30" t="s">
        <v>292</v>
      </c>
      <c r="B104" s="28" t="s">
        <v>293</v>
      </c>
      <c r="C104" s="4">
        <v>42937</v>
      </c>
      <c r="D104" s="4">
        <v>42950</v>
      </c>
      <c r="E104" s="7" t="s">
        <v>961</v>
      </c>
    </row>
    <row r="105" spans="1:5" x14ac:dyDescent="0.3">
      <c r="A105" s="30" t="s">
        <v>294</v>
      </c>
      <c r="B105" s="28" t="s">
        <v>295</v>
      </c>
      <c r="C105" s="4">
        <v>42937</v>
      </c>
      <c r="D105" s="4">
        <v>42950</v>
      </c>
      <c r="E105" s="7" t="s">
        <v>962</v>
      </c>
    </row>
    <row r="106" spans="1:5" x14ac:dyDescent="0.3">
      <c r="A106" s="30" t="s">
        <v>130</v>
      </c>
      <c r="B106" s="28" t="s">
        <v>131</v>
      </c>
      <c r="C106" s="4">
        <v>42936</v>
      </c>
      <c r="D106" s="4">
        <v>42949</v>
      </c>
      <c r="E106" s="7" t="s">
        <v>878</v>
      </c>
    </row>
    <row r="107" spans="1:5" x14ac:dyDescent="0.3">
      <c r="A107" s="30" t="s">
        <v>432</v>
      </c>
      <c r="B107" s="28" t="s">
        <v>433</v>
      </c>
      <c r="C107" s="4">
        <v>43013</v>
      </c>
      <c r="D107" s="4">
        <v>43020</v>
      </c>
      <c r="E107" s="7" t="s">
        <v>1039</v>
      </c>
    </row>
    <row r="108" spans="1:5" x14ac:dyDescent="0.3">
      <c r="A108" s="30" t="s">
        <v>813</v>
      </c>
      <c r="B108" s="28" t="s">
        <v>814</v>
      </c>
      <c r="C108" s="20">
        <v>43091</v>
      </c>
      <c r="D108" s="20">
        <v>43099</v>
      </c>
      <c r="E108" s="7" t="s">
        <v>1236</v>
      </c>
    </row>
    <row r="109" spans="1:5" x14ac:dyDescent="0.3">
      <c r="A109" s="30" t="s">
        <v>132</v>
      </c>
      <c r="B109" s="28" t="s">
        <v>133</v>
      </c>
      <c r="C109" s="4">
        <v>42936</v>
      </c>
      <c r="D109" s="4">
        <v>42949</v>
      </c>
      <c r="E109" s="7" t="s">
        <v>879</v>
      </c>
    </row>
    <row r="110" spans="1:5" x14ac:dyDescent="0.3">
      <c r="A110" s="30" t="s">
        <v>555</v>
      </c>
      <c r="B110" s="28" t="s">
        <v>556</v>
      </c>
      <c r="C110" s="19">
        <v>43082</v>
      </c>
      <c r="D110" s="19">
        <v>43088</v>
      </c>
      <c r="E110" s="7" t="s">
        <v>1105</v>
      </c>
    </row>
    <row r="111" spans="1:5" x14ac:dyDescent="0.3">
      <c r="A111" s="30" t="s">
        <v>434</v>
      </c>
      <c r="B111" s="28" t="s">
        <v>435</v>
      </c>
      <c r="C111" s="4">
        <v>43013</v>
      </c>
      <c r="D111" s="4">
        <v>43020</v>
      </c>
      <c r="E111" s="7" t="s">
        <v>1040</v>
      </c>
    </row>
    <row r="112" spans="1:5" x14ac:dyDescent="0.3">
      <c r="A112" s="30" t="s">
        <v>296</v>
      </c>
      <c r="B112" s="28" t="s">
        <v>297</v>
      </c>
      <c r="C112" s="4">
        <v>42937</v>
      </c>
      <c r="D112" s="4">
        <v>42950</v>
      </c>
      <c r="E112" s="7" t="s">
        <v>963</v>
      </c>
    </row>
    <row r="113" spans="1:5" x14ac:dyDescent="0.3">
      <c r="A113" s="30" t="s">
        <v>680</v>
      </c>
      <c r="B113" s="28" t="s">
        <v>681</v>
      </c>
      <c r="C113" s="20">
        <v>43091</v>
      </c>
      <c r="D113" s="20">
        <v>43099</v>
      </c>
      <c r="E113" s="7" t="s">
        <v>1169</v>
      </c>
    </row>
    <row r="114" spans="1:5" x14ac:dyDescent="0.3">
      <c r="A114" s="30" t="s">
        <v>682</v>
      </c>
      <c r="B114" s="28" t="s">
        <v>683</v>
      </c>
      <c r="C114" s="20">
        <v>43091</v>
      </c>
      <c r="D114" s="20">
        <v>43099</v>
      </c>
      <c r="E114" s="7" t="s">
        <v>1170</v>
      </c>
    </row>
    <row r="115" spans="1:5" x14ac:dyDescent="0.3">
      <c r="A115" s="30" t="s">
        <v>134</v>
      </c>
      <c r="B115" s="28" t="s">
        <v>135</v>
      </c>
      <c r="C115" s="4">
        <v>42936</v>
      </c>
      <c r="D115" s="4">
        <v>42949</v>
      </c>
      <c r="E115" s="7" t="s">
        <v>880</v>
      </c>
    </row>
    <row r="116" spans="1:5" x14ac:dyDescent="0.3">
      <c r="A116" s="30" t="s">
        <v>436</v>
      </c>
      <c r="B116" s="28" t="s">
        <v>437</v>
      </c>
      <c r="C116" s="4">
        <v>43013</v>
      </c>
      <c r="D116" s="4">
        <v>43026</v>
      </c>
      <c r="E116" s="7" t="s">
        <v>1041</v>
      </c>
    </row>
    <row r="117" spans="1:5" x14ac:dyDescent="0.3">
      <c r="A117" s="30" t="s">
        <v>438</v>
      </c>
      <c r="B117" s="28" t="s">
        <v>439</v>
      </c>
      <c r="C117" s="14">
        <v>43013</v>
      </c>
      <c r="D117" s="14">
        <v>43022</v>
      </c>
      <c r="E117" s="11" t="s">
        <v>1042</v>
      </c>
    </row>
    <row r="118" spans="1:5" x14ac:dyDescent="0.3">
      <c r="A118" s="30" t="s">
        <v>597</v>
      </c>
      <c r="B118" s="28" t="s">
        <v>598</v>
      </c>
      <c r="C118" s="20">
        <v>43091</v>
      </c>
      <c r="D118" s="20">
        <v>43104</v>
      </c>
      <c r="E118" s="7" t="s">
        <v>1126</v>
      </c>
    </row>
    <row r="119" spans="1:5" x14ac:dyDescent="0.3">
      <c r="A119" s="30" t="s">
        <v>684</v>
      </c>
      <c r="B119" s="28" t="s">
        <v>685</v>
      </c>
      <c r="C119" s="20">
        <v>43091</v>
      </c>
      <c r="D119" s="20">
        <v>43097</v>
      </c>
      <c r="E119" s="5" t="s">
        <v>1171</v>
      </c>
    </row>
    <row r="120" spans="1:5" x14ac:dyDescent="0.3">
      <c r="A120" s="30" t="s">
        <v>136</v>
      </c>
      <c r="B120" s="28" t="s">
        <v>137</v>
      </c>
      <c r="C120" s="4">
        <v>42936</v>
      </c>
      <c r="D120" s="4">
        <v>42949</v>
      </c>
      <c r="E120" s="7" t="s">
        <v>881</v>
      </c>
    </row>
    <row r="121" spans="1:5" x14ac:dyDescent="0.3">
      <c r="A121" s="30" t="s">
        <v>298</v>
      </c>
      <c r="B121" s="28" t="s">
        <v>299</v>
      </c>
      <c r="C121" s="4">
        <v>42937</v>
      </c>
      <c r="D121" s="4">
        <v>42950</v>
      </c>
      <c r="E121" s="7" t="s">
        <v>964</v>
      </c>
    </row>
    <row r="122" spans="1:5" x14ac:dyDescent="0.3">
      <c r="A122" s="30" t="s">
        <v>440</v>
      </c>
      <c r="B122" s="28" t="s">
        <v>441</v>
      </c>
      <c r="C122" s="4">
        <v>43013</v>
      </c>
      <c r="D122" s="4">
        <v>43020</v>
      </c>
      <c r="E122" s="7" t="s">
        <v>1043</v>
      </c>
    </row>
    <row r="123" spans="1:5" x14ac:dyDescent="0.3">
      <c r="A123" s="30" t="s">
        <v>138</v>
      </c>
      <c r="B123" s="28" t="s">
        <v>139</v>
      </c>
      <c r="C123" s="4">
        <v>42936</v>
      </c>
      <c r="D123" s="4">
        <v>42949</v>
      </c>
      <c r="E123" s="7" t="s">
        <v>882</v>
      </c>
    </row>
    <row r="124" spans="1:5" x14ac:dyDescent="0.3">
      <c r="A124" s="30" t="s">
        <v>686</v>
      </c>
      <c r="B124" s="28" t="s">
        <v>687</v>
      </c>
      <c r="C124" s="20">
        <v>43091</v>
      </c>
      <c r="D124" s="20">
        <v>43099</v>
      </c>
      <c r="E124" s="7" t="s">
        <v>1172</v>
      </c>
    </row>
    <row r="125" spans="1:5" x14ac:dyDescent="0.3">
      <c r="A125" s="30" t="s">
        <v>140</v>
      </c>
      <c r="B125" s="28" t="s">
        <v>141</v>
      </c>
      <c r="C125" s="4">
        <v>42936</v>
      </c>
      <c r="D125" s="4">
        <v>42958</v>
      </c>
      <c r="E125" s="7" t="s">
        <v>883</v>
      </c>
    </row>
    <row r="126" spans="1:5" x14ac:dyDescent="0.3">
      <c r="A126" s="30" t="s">
        <v>300</v>
      </c>
      <c r="B126" s="28" t="s">
        <v>301</v>
      </c>
      <c r="C126" s="4">
        <v>42937</v>
      </c>
      <c r="D126" s="4">
        <v>42950</v>
      </c>
      <c r="E126" s="7" t="s">
        <v>965</v>
      </c>
    </row>
    <row r="127" spans="1:5" x14ac:dyDescent="0.3">
      <c r="A127" s="30" t="s">
        <v>557</v>
      </c>
      <c r="B127" s="28" t="s">
        <v>558</v>
      </c>
      <c r="C127" s="19">
        <v>43049</v>
      </c>
      <c r="D127" s="19">
        <v>43055</v>
      </c>
      <c r="E127" s="7" t="s">
        <v>1106</v>
      </c>
    </row>
    <row r="128" spans="1:5" x14ac:dyDescent="0.3">
      <c r="A128" s="30" t="s">
        <v>142</v>
      </c>
      <c r="B128" s="28" t="s">
        <v>143</v>
      </c>
      <c r="C128" s="4">
        <v>42936</v>
      </c>
      <c r="D128" s="4">
        <v>42949</v>
      </c>
      <c r="E128" s="7" t="s">
        <v>884</v>
      </c>
    </row>
    <row r="129" spans="1:5" x14ac:dyDescent="0.3">
      <c r="A129" s="30" t="s">
        <v>302</v>
      </c>
      <c r="B129" s="28" t="s">
        <v>303</v>
      </c>
      <c r="C129" s="4">
        <v>42937</v>
      </c>
      <c r="D129" s="4">
        <v>42950</v>
      </c>
      <c r="E129" s="7" t="s">
        <v>966</v>
      </c>
    </row>
    <row r="130" spans="1:5" x14ac:dyDescent="0.3">
      <c r="A130" s="30" t="s">
        <v>559</v>
      </c>
      <c r="B130" s="28" t="s">
        <v>560</v>
      </c>
      <c r="C130" s="19">
        <v>43049</v>
      </c>
      <c r="D130" s="19">
        <v>43056</v>
      </c>
      <c r="E130" s="7" t="s">
        <v>1107</v>
      </c>
    </row>
    <row r="131" spans="1:5" x14ac:dyDescent="0.3">
      <c r="A131" s="30" t="s">
        <v>688</v>
      </c>
      <c r="B131" s="28" t="s">
        <v>689</v>
      </c>
      <c r="C131" s="20">
        <v>43091</v>
      </c>
      <c r="D131" s="20">
        <v>43099</v>
      </c>
      <c r="E131" s="7" t="s">
        <v>1173</v>
      </c>
    </row>
    <row r="132" spans="1:5" x14ac:dyDescent="0.3">
      <c r="A132" s="30" t="s">
        <v>599</v>
      </c>
      <c r="B132" s="28" t="s">
        <v>1293</v>
      </c>
      <c r="C132" s="20">
        <v>43091</v>
      </c>
      <c r="D132" s="20">
        <v>43099</v>
      </c>
      <c r="E132" s="7" t="s">
        <v>1127</v>
      </c>
    </row>
    <row r="133" spans="1:5" x14ac:dyDescent="0.3">
      <c r="A133" s="30" t="s">
        <v>600</v>
      </c>
      <c r="B133" s="28" t="s">
        <v>601</v>
      </c>
      <c r="C133" s="20">
        <v>43091</v>
      </c>
      <c r="D133" s="20">
        <v>43099</v>
      </c>
      <c r="E133" s="7" t="s">
        <v>1128</v>
      </c>
    </row>
    <row r="134" spans="1:5" x14ac:dyDescent="0.3">
      <c r="A134" s="30" t="s">
        <v>442</v>
      </c>
      <c r="B134" s="28" t="s">
        <v>443</v>
      </c>
      <c r="C134" s="4">
        <v>43013</v>
      </c>
      <c r="D134" s="13">
        <v>43022</v>
      </c>
      <c r="E134" s="7" t="s">
        <v>1044</v>
      </c>
    </row>
    <row r="135" spans="1:5" x14ac:dyDescent="0.3">
      <c r="A135" s="30" t="s">
        <v>690</v>
      </c>
      <c r="B135" s="28" t="s">
        <v>691</v>
      </c>
      <c r="C135" s="20">
        <v>43091</v>
      </c>
      <c r="D135" s="20">
        <v>43099</v>
      </c>
      <c r="E135" s="7" t="s">
        <v>1174</v>
      </c>
    </row>
    <row r="136" spans="1:5" x14ac:dyDescent="0.3">
      <c r="A136" s="30" t="s">
        <v>692</v>
      </c>
      <c r="B136" s="28" t="s">
        <v>693</v>
      </c>
      <c r="C136" s="20">
        <v>43091</v>
      </c>
      <c r="D136" s="20">
        <v>43099</v>
      </c>
      <c r="E136" s="7" t="s">
        <v>1175</v>
      </c>
    </row>
    <row r="137" spans="1:5" x14ac:dyDescent="0.3">
      <c r="A137" s="30" t="s">
        <v>694</v>
      </c>
      <c r="B137" s="28" t="s">
        <v>695</v>
      </c>
      <c r="C137" s="20">
        <v>43091</v>
      </c>
      <c r="D137" s="20">
        <v>43099</v>
      </c>
      <c r="E137" s="7" t="s">
        <v>1176</v>
      </c>
    </row>
    <row r="138" spans="1:5" x14ac:dyDescent="0.3">
      <c r="A138" s="30" t="s">
        <v>304</v>
      </c>
      <c r="B138" s="28" t="s">
        <v>305</v>
      </c>
      <c r="C138" s="4">
        <v>42937</v>
      </c>
      <c r="D138" s="4">
        <v>42950</v>
      </c>
      <c r="E138" s="7" t="s">
        <v>967</v>
      </c>
    </row>
    <row r="139" spans="1:5" x14ac:dyDescent="0.3">
      <c r="A139" s="30" t="s">
        <v>696</v>
      </c>
      <c r="B139" s="28" t="s">
        <v>697</v>
      </c>
      <c r="C139" s="20">
        <v>43091</v>
      </c>
      <c r="D139" s="20">
        <v>43099</v>
      </c>
      <c r="E139" s="7" t="s">
        <v>1177</v>
      </c>
    </row>
    <row r="140" spans="1:5" x14ac:dyDescent="0.3">
      <c r="A140" s="30" t="s">
        <v>444</v>
      </c>
      <c r="B140" s="28" t="s">
        <v>445</v>
      </c>
      <c r="C140" s="4">
        <v>43013</v>
      </c>
      <c r="D140" s="4">
        <v>43020</v>
      </c>
      <c r="E140" s="7" t="s">
        <v>1045</v>
      </c>
    </row>
    <row r="141" spans="1:5" x14ac:dyDescent="0.3">
      <c r="A141" s="30" t="s">
        <v>446</v>
      </c>
      <c r="B141" s="28" t="s">
        <v>447</v>
      </c>
      <c r="C141" s="4">
        <v>43013</v>
      </c>
      <c r="D141" s="4">
        <v>43020</v>
      </c>
      <c r="E141" s="7" t="s">
        <v>1046</v>
      </c>
    </row>
    <row r="142" spans="1:5" x14ac:dyDescent="0.3">
      <c r="A142" s="30" t="s">
        <v>144</v>
      </c>
      <c r="B142" s="28" t="s">
        <v>145</v>
      </c>
      <c r="C142" s="4">
        <v>42936</v>
      </c>
      <c r="D142" s="4">
        <v>42958</v>
      </c>
      <c r="E142" s="7" t="s">
        <v>885</v>
      </c>
    </row>
    <row r="143" spans="1:5" x14ac:dyDescent="0.3">
      <c r="A143" s="30" t="s">
        <v>448</v>
      </c>
      <c r="B143" s="28" t="s">
        <v>449</v>
      </c>
      <c r="C143" s="4">
        <v>43013</v>
      </c>
      <c r="D143" s="4">
        <v>43020</v>
      </c>
      <c r="E143" s="7" t="s">
        <v>1047</v>
      </c>
    </row>
    <row r="144" spans="1:5" x14ac:dyDescent="0.3">
      <c r="A144" s="30" t="s">
        <v>146</v>
      </c>
      <c r="B144" s="28" t="s">
        <v>147</v>
      </c>
      <c r="C144" s="4">
        <v>42936</v>
      </c>
      <c r="D144" s="4">
        <v>42958</v>
      </c>
      <c r="E144" s="7" t="s">
        <v>886</v>
      </c>
    </row>
    <row r="145" spans="1:5" x14ac:dyDescent="0.3">
      <c r="A145" s="30" t="s">
        <v>561</v>
      </c>
      <c r="B145" s="28" t="s">
        <v>562</v>
      </c>
      <c r="C145" s="19">
        <v>43049</v>
      </c>
      <c r="D145" s="19">
        <v>43056</v>
      </c>
      <c r="E145" s="7" t="s">
        <v>1108</v>
      </c>
    </row>
    <row r="146" spans="1:5" x14ac:dyDescent="0.3">
      <c r="A146" s="30" t="s">
        <v>148</v>
      </c>
      <c r="B146" s="28" t="s">
        <v>149</v>
      </c>
      <c r="C146" s="4">
        <v>42936</v>
      </c>
      <c r="D146" s="4">
        <v>42958</v>
      </c>
      <c r="E146" s="7" t="s">
        <v>887</v>
      </c>
    </row>
    <row r="147" spans="1:5" x14ac:dyDescent="0.3">
      <c r="A147" s="30" t="s">
        <v>150</v>
      </c>
      <c r="B147" s="28" t="s">
        <v>151</v>
      </c>
      <c r="C147" s="4">
        <v>42936</v>
      </c>
      <c r="D147" s="4">
        <v>42958</v>
      </c>
      <c r="E147" s="7" t="s">
        <v>888</v>
      </c>
    </row>
    <row r="148" spans="1:5" x14ac:dyDescent="0.3">
      <c r="A148" s="30" t="s">
        <v>450</v>
      </c>
      <c r="B148" s="28" t="s">
        <v>451</v>
      </c>
      <c r="C148" s="4">
        <v>43013</v>
      </c>
      <c r="D148" s="4">
        <v>43020</v>
      </c>
      <c r="E148" s="7" t="s">
        <v>1048</v>
      </c>
    </row>
    <row r="149" spans="1:5" x14ac:dyDescent="0.3">
      <c r="A149" s="30" t="s">
        <v>452</v>
      </c>
      <c r="B149" s="28" t="s">
        <v>453</v>
      </c>
      <c r="C149" s="4">
        <v>43013</v>
      </c>
      <c r="D149" s="4">
        <v>43020</v>
      </c>
      <c r="E149" s="7" t="s">
        <v>1049</v>
      </c>
    </row>
    <row r="150" spans="1:5" x14ac:dyDescent="0.3">
      <c r="A150" s="30" t="s">
        <v>306</v>
      </c>
      <c r="B150" s="28" t="s">
        <v>307</v>
      </c>
      <c r="C150" s="4">
        <v>42937</v>
      </c>
      <c r="D150" s="4">
        <v>42950</v>
      </c>
      <c r="E150" s="7" t="s">
        <v>968</v>
      </c>
    </row>
    <row r="151" spans="1:5" x14ac:dyDescent="0.3">
      <c r="A151" s="30" t="s">
        <v>454</v>
      </c>
      <c r="B151" s="28" t="s">
        <v>455</v>
      </c>
      <c r="C151" s="4">
        <v>43013</v>
      </c>
      <c r="D151" s="4">
        <v>43020</v>
      </c>
      <c r="E151" s="7" t="s">
        <v>1050</v>
      </c>
    </row>
    <row r="152" spans="1:5" x14ac:dyDescent="0.3">
      <c r="A152" s="30" t="s">
        <v>698</v>
      </c>
      <c r="B152" s="28" t="s">
        <v>699</v>
      </c>
      <c r="C152" s="20">
        <v>43091</v>
      </c>
      <c r="D152" s="20">
        <v>43099</v>
      </c>
      <c r="E152" s="7" t="s">
        <v>1178</v>
      </c>
    </row>
    <row r="153" spans="1:5" x14ac:dyDescent="0.3">
      <c r="A153" s="30" t="s">
        <v>456</v>
      </c>
      <c r="B153" s="28" t="s">
        <v>1294</v>
      </c>
      <c r="C153" s="18">
        <v>43160</v>
      </c>
      <c r="D153" s="15">
        <v>43169</v>
      </c>
      <c r="E153" s="7" t="s">
        <v>1051</v>
      </c>
    </row>
    <row r="154" spans="1:5" x14ac:dyDescent="0.3">
      <c r="A154" s="30" t="s">
        <v>152</v>
      </c>
      <c r="B154" s="28" t="s">
        <v>153</v>
      </c>
      <c r="C154" s="4">
        <v>42936</v>
      </c>
      <c r="D154" s="4">
        <v>42958</v>
      </c>
      <c r="E154" s="7" t="s">
        <v>889</v>
      </c>
    </row>
    <row r="155" spans="1:5" x14ac:dyDescent="0.3">
      <c r="A155" s="30" t="s">
        <v>457</v>
      </c>
      <c r="B155" s="28" t="s">
        <v>458</v>
      </c>
      <c r="C155" s="4">
        <v>43013</v>
      </c>
      <c r="D155" s="4">
        <v>43020</v>
      </c>
      <c r="E155" s="7" t="s">
        <v>1052</v>
      </c>
    </row>
    <row r="156" spans="1:5" x14ac:dyDescent="0.3">
      <c r="A156" s="30" t="s">
        <v>459</v>
      </c>
      <c r="B156" s="28" t="s">
        <v>460</v>
      </c>
      <c r="C156" s="4">
        <v>43013</v>
      </c>
      <c r="D156" s="4">
        <v>43020</v>
      </c>
      <c r="E156" s="7" t="s">
        <v>1053</v>
      </c>
    </row>
    <row r="157" spans="1:5" x14ac:dyDescent="0.3">
      <c r="A157" s="30" t="s">
        <v>154</v>
      </c>
      <c r="B157" s="28" t="s">
        <v>155</v>
      </c>
      <c r="C157" s="4">
        <v>42936</v>
      </c>
      <c r="D157" s="4">
        <v>42958</v>
      </c>
      <c r="E157" s="7" t="s">
        <v>890</v>
      </c>
    </row>
    <row r="158" spans="1:5" x14ac:dyDescent="0.3">
      <c r="A158" s="30" t="s">
        <v>156</v>
      </c>
      <c r="B158" s="28" t="s">
        <v>157</v>
      </c>
      <c r="C158" s="4">
        <v>42936</v>
      </c>
      <c r="D158" s="4">
        <v>42958</v>
      </c>
      <c r="E158" s="7" t="s">
        <v>891</v>
      </c>
    </row>
    <row r="159" spans="1:5" x14ac:dyDescent="0.3">
      <c r="A159" s="30" t="s">
        <v>461</v>
      </c>
      <c r="B159" s="28" t="s">
        <v>462</v>
      </c>
      <c r="C159" s="4">
        <v>43013</v>
      </c>
      <c r="D159" s="4">
        <v>43020</v>
      </c>
      <c r="E159" s="7" t="s">
        <v>1054</v>
      </c>
    </row>
    <row r="160" spans="1:5" x14ac:dyDescent="0.3">
      <c r="A160" s="30" t="s">
        <v>463</v>
      </c>
      <c r="B160" s="28" t="s">
        <v>464</v>
      </c>
      <c r="C160" s="4">
        <v>43013</v>
      </c>
      <c r="D160" s="4">
        <v>43020</v>
      </c>
      <c r="E160" s="7" t="s">
        <v>1055</v>
      </c>
    </row>
    <row r="161" spans="1:5" x14ac:dyDescent="0.3">
      <c r="A161" s="30" t="s">
        <v>465</v>
      </c>
      <c r="B161" s="28" t="s">
        <v>466</v>
      </c>
      <c r="C161" s="4">
        <v>43013</v>
      </c>
      <c r="D161" s="4">
        <v>43020</v>
      </c>
      <c r="E161" s="7" t="s">
        <v>1056</v>
      </c>
    </row>
    <row r="162" spans="1:5" x14ac:dyDescent="0.3">
      <c r="A162" s="30" t="s">
        <v>158</v>
      </c>
      <c r="B162" s="28" t="s">
        <v>159</v>
      </c>
      <c r="C162" s="4">
        <v>42936</v>
      </c>
      <c r="D162" s="4">
        <v>42958</v>
      </c>
      <c r="E162" s="7" t="s">
        <v>892</v>
      </c>
    </row>
    <row r="163" spans="1:5" x14ac:dyDescent="0.3">
      <c r="A163" s="30" t="s">
        <v>160</v>
      </c>
      <c r="B163" s="28" t="s">
        <v>161</v>
      </c>
      <c r="C163" s="4">
        <v>42936</v>
      </c>
      <c r="D163" s="4">
        <v>42958</v>
      </c>
      <c r="E163" s="7" t="s">
        <v>893</v>
      </c>
    </row>
    <row r="164" spans="1:5" x14ac:dyDescent="0.3">
      <c r="A164" s="30" t="s">
        <v>162</v>
      </c>
      <c r="B164" s="28" t="s">
        <v>163</v>
      </c>
      <c r="C164" s="4">
        <v>42936</v>
      </c>
      <c r="D164" s="4">
        <v>42958</v>
      </c>
      <c r="E164" s="7" t="s">
        <v>894</v>
      </c>
    </row>
    <row r="165" spans="1:5" x14ac:dyDescent="0.3">
      <c r="A165" s="30" t="s">
        <v>308</v>
      </c>
      <c r="B165" s="28" t="s">
        <v>309</v>
      </c>
      <c r="C165" s="4">
        <v>42937</v>
      </c>
      <c r="D165" s="4">
        <v>42950</v>
      </c>
      <c r="E165" s="7" t="s">
        <v>969</v>
      </c>
    </row>
    <row r="166" spans="1:5" x14ac:dyDescent="0.3">
      <c r="A166" s="30" t="s">
        <v>164</v>
      </c>
      <c r="B166" s="28" t="s">
        <v>165</v>
      </c>
      <c r="C166" s="4">
        <v>42936</v>
      </c>
      <c r="D166" s="4">
        <v>42958</v>
      </c>
      <c r="E166" s="7" t="s">
        <v>895</v>
      </c>
    </row>
    <row r="167" spans="1:5" x14ac:dyDescent="0.3">
      <c r="A167" s="30" t="s">
        <v>310</v>
      </c>
      <c r="B167" s="28" t="s">
        <v>311</v>
      </c>
      <c r="C167" s="4">
        <v>42937</v>
      </c>
      <c r="D167" s="4">
        <v>42950</v>
      </c>
      <c r="E167" s="7" t="s">
        <v>970</v>
      </c>
    </row>
    <row r="168" spans="1:5" x14ac:dyDescent="0.3">
      <c r="A168" s="30" t="s">
        <v>700</v>
      </c>
      <c r="B168" s="28" t="s">
        <v>701</v>
      </c>
      <c r="C168" s="20">
        <v>43091</v>
      </c>
      <c r="D168" s="20">
        <v>43099</v>
      </c>
      <c r="E168" s="7" t="s">
        <v>1179</v>
      </c>
    </row>
    <row r="169" spans="1:5" x14ac:dyDescent="0.3">
      <c r="A169" s="30" t="s">
        <v>166</v>
      </c>
      <c r="B169" s="28" t="s">
        <v>167</v>
      </c>
      <c r="C169" s="4">
        <v>42936</v>
      </c>
      <c r="D169" s="4">
        <v>42958</v>
      </c>
      <c r="E169" s="7" t="s">
        <v>896</v>
      </c>
    </row>
    <row r="170" spans="1:5" x14ac:dyDescent="0.3">
      <c r="A170" s="30" t="s">
        <v>168</v>
      </c>
      <c r="B170" s="28" t="s">
        <v>169</v>
      </c>
      <c r="C170" s="4">
        <v>42936</v>
      </c>
      <c r="D170" s="4">
        <v>42958</v>
      </c>
      <c r="E170" s="7" t="s">
        <v>897</v>
      </c>
    </row>
    <row r="171" spans="1:5" x14ac:dyDescent="0.3">
      <c r="A171" s="30" t="s">
        <v>170</v>
      </c>
      <c r="B171" s="28" t="s">
        <v>171</v>
      </c>
      <c r="C171" s="4">
        <v>42936</v>
      </c>
      <c r="D171" s="4">
        <v>42958</v>
      </c>
      <c r="E171" s="7" t="s">
        <v>898</v>
      </c>
    </row>
    <row r="172" spans="1:5" x14ac:dyDescent="0.3">
      <c r="A172" s="30" t="s">
        <v>467</v>
      </c>
      <c r="B172" s="28" t="s">
        <v>468</v>
      </c>
      <c r="C172" s="4">
        <v>43013</v>
      </c>
      <c r="D172" s="4">
        <v>43020</v>
      </c>
      <c r="E172" s="7" t="s">
        <v>1057</v>
      </c>
    </row>
    <row r="173" spans="1:5" x14ac:dyDescent="0.3">
      <c r="A173" s="30" t="s">
        <v>620</v>
      </c>
      <c r="B173" s="28" t="s">
        <v>621</v>
      </c>
      <c r="C173" s="20">
        <v>43091</v>
      </c>
      <c r="D173" s="20">
        <v>43097</v>
      </c>
      <c r="E173" s="7" t="s">
        <v>1139</v>
      </c>
    </row>
    <row r="174" spans="1:5" x14ac:dyDescent="0.3">
      <c r="A174" s="30" t="s">
        <v>172</v>
      </c>
      <c r="B174" s="28" t="s">
        <v>173</v>
      </c>
      <c r="C174" s="4">
        <v>42936</v>
      </c>
      <c r="D174" s="4">
        <v>42958</v>
      </c>
      <c r="E174" s="7" t="s">
        <v>899</v>
      </c>
    </row>
    <row r="175" spans="1:5" x14ac:dyDescent="0.3">
      <c r="A175" s="30" t="s">
        <v>174</v>
      </c>
      <c r="B175" s="28" t="s">
        <v>175</v>
      </c>
      <c r="C175" s="4">
        <v>42936</v>
      </c>
      <c r="D175" s="4">
        <v>42958</v>
      </c>
      <c r="E175" s="7" t="s">
        <v>900</v>
      </c>
    </row>
    <row r="176" spans="1:5" x14ac:dyDescent="0.3">
      <c r="A176" s="30" t="s">
        <v>176</v>
      </c>
      <c r="B176" s="28" t="s">
        <v>177</v>
      </c>
      <c r="C176" s="4">
        <v>42936</v>
      </c>
      <c r="D176" s="4">
        <v>42958</v>
      </c>
      <c r="E176" s="7" t="s">
        <v>901</v>
      </c>
    </row>
    <row r="177" spans="1:5" x14ac:dyDescent="0.3">
      <c r="A177" s="30" t="s">
        <v>702</v>
      </c>
      <c r="B177" s="28" t="s">
        <v>703</v>
      </c>
      <c r="C177" s="20">
        <v>43091</v>
      </c>
      <c r="D177" s="20">
        <v>43097</v>
      </c>
      <c r="E177" s="7" t="s">
        <v>1180</v>
      </c>
    </row>
    <row r="178" spans="1:5" x14ac:dyDescent="0.3">
      <c r="A178" s="30" t="s">
        <v>178</v>
      </c>
      <c r="B178" s="28" t="s">
        <v>179</v>
      </c>
      <c r="C178" s="4">
        <v>42936</v>
      </c>
      <c r="D178" s="4">
        <v>42958</v>
      </c>
      <c r="E178" s="7" t="s">
        <v>902</v>
      </c>
    </row>
    <row r="179" spans="1:5" x14ac:dyDescent="0.3">
      <c r="A179" s="30" t="s">
        <v>312</v>
      </c>
      <c r="B179" s="28" t="s">
        <v>313</v>
      </c>
      <c r="C179" s="4">
        <v>42937</v>
      </c>
      <c r="D179" s="4">
        <v>42958</v>
      </c>
      <c r="E179" s="7" t="s">
        <v>971</v>
      </c>
    </row>
    <row r="180" spans="1:5" x14ac:dyDescent="0.3">
      <c r="A180" s="30" t="s">
        <v>704</v>
      </c>
      <c r="B180" s="28" t="s">
        <v>705</v>
      </c>
      <c r="C180" s="20">
        <v>43091</v>
      </c>
      <c r="D180" s="20">
        <v>43099</v>
      </c>
      <c r="E180" s="7" t="s">
        <v>1181</v>
      </c>
    </row>
    <row r="181" spans="1:5" x14ac:dyDescent="0.3">
      <c r="A181" s="30" t="s">
        <v>706</v>
      </c>
      <c r="B181" s="28" t="s">
        <v>707</v>
      </c>
      <c r="C181" s="20">
        <v>43091</v>
      </c>
      <c r="D181" s="20">
        <v>43099</v>
      </c>
      <c r="E181" s="7" t="s">
        <v>1182</v>
      </c>
    </row>
    <row r="182" spans="1:5" x14ac:dyDescent="0.3">
      <c r="A182" s="30" t="s">
        <v>708</v>
      </c>
      <c r="B182" s="28" t="s">
        <v>709</v>
      </c>
      <c r="C182" s="20">
        <v>43091</v>
      </c>
      <c r="D182" s="20">
        <v>43099</v>
      </c>
      <c r="E182" s="7" t="s">
        <v>1183</v>
      </c>
    </row>
    <row r="183" spans="1:5" x14ac:dyDescent="0.3">
      <c r="A183" s="30" t="s">
        <v>710</v>
      </c>
      <c r="B183" s="28" t="s">
        <v>711</v>
      </c>
      <c r="C183" s="20">
        <v>43091</v>
      </c>
      <c r="D183" s="20">
        <v>43099</v>
      </c>
      <c r="E183" s="7" t="s">
        <v>1184</v>
      </c>
    </row>
    <row r="184" spans="1:5" x14ac:dyDescent="0.3">
      <c r="A184" s="30" t="s">
        <v>712</v>
      </c>
      <c r="B184" s="28" t="s">
        <v>713</v>
      </c>
      <c r="C184" s="20">
        <v>43091</v>
      </c>
      <c r="D184" s="20">
        <v>43099</v>
      </c>
      <c r="E184" s="7" t="s">
        <v>1185</v>
      </c>
    </row>
    <row r="185" spans="1:5" x14ac:dyDescent="0.3">
      <c r="A185" s="30" t="s">
        <v>180</v>
      </c>
      <c r="B185" s="28" t="s">
        <v>181</v>
      </c>
      <c r="C185" s="4">
        <v>42936</v>
      </c>
      <c r="D185" s="4">
        <v>42958</v>
      </c>
      <c r="E185" s="7" t="s">
        <v>903</v>
      </c>
    </row>
    <row r="186" spans="1:5" x14ac:dyDescent="0.3">
      <c r="A186" s="30" t="s">
        <v>182</v>
      </c>
      <c r="B186" s="28" t="s">
        <v>183</v>
      </c>
      <c r="C186" s="4">
        <v>42936</v>
      </c>
      <c r="D186" s="4">
        <v>42958</v>
      </c>
      <c r="E186" s="7" t="s">
        <v>904</v>
      </c>
    </row>
    <row r="187" spans="1:5" x14ac:dyDescent="0.3">
      <c r="A187" s="30" t="s">
        <v>184</v>
      </c>
      <c r="B187" s="28" t="s">
        <v>185</v>
      </c>
      <c r="C187" s="4">
        <v>42936</v>
      </c>
      <c r="D187" s="4">
        <v>42958</v>
      </c>
      <c r="E187" s="7" t="s">
        <v>905</v>
      </c>
    </row>
    <row r="188" spans="1:5" x14ac:dyDescent="0.3">
      <c r="A188" s="30" t="s">
        <v>469</v>
      </c>
      <c r="B188" s="28" t="s">
        <v>470</v>
      </c>
      <c r="C188" s="4">
        <v>43013</v>
      </c>
      <c r="D188" s="4">
        <v>43020</v>
      </c>
      <c r="E188" s="7" t="s">
        <v>1058</v>
      </c>
    </row>
    <row r="189" spans="1:5" x14ac:dyDescent="0.3">
      <c r="A189" s="30" t="s">
        <v>714</v>
      </c>
      <c r="B189" s="28" t="s">
        <v>715</v>
      </c>
      <c r="C189" s="20">
        <v>43091</v>
      </c>
      <c r="D189" s="20">
        <v>43099</v>
      </c>
      <c r="E189" s="7" t="s">
        <v>1186</v>
      </c>
    </row>
    <row r="190" spans="1:5" x14ac:dyDescent="0.3">
      <c r="A190" s="30" t="s">
        <v>186</v>
      </c>
      <c r="B190" s="28" t="s">
        <v>187</v>
      </c>
      <c r="C190" s="4">
        <v>42936</v>
      </c>
      <c r="D190" s="4">
        <v>42958</v>
      </c>
      <c r="E190" s="7" t="s">
        <v>906</v>
      </c>
    </row>
    <row r="191" spans="1:5" x14ac:dyDescent="0.3">
      <c r="A191" s="30" t="s">
        <v>188</v>
      </c>
      <c r="B191" s="28" t="s">
        <v>189</v>
      </c>
      <c r="C191" s="4">
        <v>42936</v>
      </c>
      <c r="D191" s="4">
        <v>42958</v>
      </c>
      <c r="E191" s="7" t="s">
        <v>907</v>
      </c>
    </row>
    <row r="192" spans="1:5" x14ac:dyDescent="0.3">
      <c r="A192" s="30" t="s">
        <v>716</v>
      </c>
      <c r="B192" s="28" t="s">
        <v>717</v>
      </c>
      <c r="C192" s="20">
        <v>43091</v>
      </c>
      <c r="D192" s="20">
        <v>43099</v>
      </c>
      <c r="E192" s="7" t="s">
        <v>1187</v>
      </c>
    </row>
    <row r="193" spans="1:5" x14ac:dyDescent="0.3">
      <c r="A193" s="30" t="s">
        <v>471</v>
      </c>
      <c r="B193" s="28" t="s">
        <v>472</v>
      </c>
      <c r="C193" s="4">
        <v>43013</v>
      </c>
      <c r="D193" s="4">
        <v>43020</v>
      </c>
      <c r="E193" s="7" t="s">
        <v>1059</v>
      </c>
    </row>
    <row r="194" spans="1:5" x14ac:dyDescent="0.3">
      <c r="A194" s="30" t="s">
        <v>190</v>
      </c>
      <c r="B194" s="28" t="s">
        <v>191</v>
      </c>
      <c r="C194" s="4">
        <v>42936</v>
      </c>
      <c r="D194" s="4">
        <v>42958</v>
      </c>
      <c r="E194" s="7" t="s">
        <v>908</v>
      </c>
    </row>
    <row r="195" spans="1:5" x14ac:dyDescent="0.3">
      <c r="A195" s="30" t="s">
        <v>192</v>
      </c>
      <c r="B195" s="28" t="s">
        <v>193</v>
      </c>
      <c r="C195" s="4">
        <v>42936</v>
      </c>
      <c r="D195" s="4">
        <v>42958</v>
      </c>
      <c r="E195" s="7" t="s">
        <v>909</v>
      </c>
    </row>
    <row r="196" spans="1:5" x14ac:dyDescent="0.3">
      <c r="A196" s="30" t="s">
        <v>473</v>
      </c>
      <c r="B196" s="28" t="s">
        <v>474</v>
      </c>
      <c r="C196" s="4">
        <v>43013</v>
      </c>
      <c r="D196" s="4">
        <v>43020</v>
      </c>
      <c r="E196" s="7" t="s">
        <v>1060</v>
      </c>
    </row>
    <row r="197" spans="1:5" x14ac:dyDescent="0.3">
      <c r="A197" s="30" t="s">
        <v>563</v>
      </c>
      <c r="B197" s="28" t="s">
        <v>564</v>
      </c>
      <c r="C197" s="20">
        <v>43049</v>
      </c>
      <c r="D197" s="20">
        <v>43056</v>
      </c>
      <c r="E197" s="7" t="s">
        <v>1109</v>
      </c>
    </row>
    <row r="198" spans="1:5" x14ac:dyDescent="0.3">
      <c r="A198" s="30" t="s">
        <v>194</v>
      </c>
      <c r="B198" s="28" t="s">
        <v>195</v>
      </c>
      <c r="C198" s="4">
        <v>42936</v>
      </c>
      <c r="D198" s="4">
        <v>42958</v>
      </c>
      <c r="E198" s="7" t="s">
        <v>910</v>
      </c>
    </row>
    <row r="199" spans="1:5" x14ac:dyDescent="0.3">
      <c r="A199" s="30" t="s">
        <v>565</v>
      </c>
      <c r="B199" s="28" t="s">
        <v>566</v>
      </c>
      <c r="C199" s="20">
        <v>43049</v>
      </c>
      <c r="D199" s="20">
        <v>43056</v>
      </c>
      <c r="E199" s="7" t="s">
        <v>1110</v>
      </c>
    </row>
    <row r="200" spans="1:5" x14ac:dyDescent="0.3">
      <c r="A200" s="30" t="s">
        <v>196</v>
      </c>
      <c r="B200" s="28" t="s">
        <v>197</v>
      </c>
      <c r="C200" s="4">
        <v>42936</v>
      </c>
      <c r="D200" s="4">
        <v>42958</v>
      </c>
      <c r="E200" s="7" t="s">
        <v>911</v>
      </c>
    </row>
    <row r="201" spans="1:5" x14ac:dyDescent="0.3">
      <c r="A201" s="30" t="s">
        <v>198</v>
      </c>
      <c r="B201" s="28" t="s">
        <v>199</v>
      </c>
      <c r="C201" s="4">
        <v>42936</v>
      </c>
      <c r="D201" s="4">
        <v>42958</v>
      </c>
      <c r="E201" s="7" t="s">
        <v>912</v>
      </c>
    </row>
    <row r="202" spans="1:5" x14ac:dyDescent="0.3">
      <c r="A202" s="30" t="s">
        <v>718</v>
      </c>
      <c r="B202" s="28" t="s">
        <v>719</v>
      </c>
      <c r="C202" s="20">
        <v>43091</v>
      </c>
      <c r="D202" s="20">
        <v>43099</v>
      </c>
      <c r="E202" s="7" t="s">
        <v>1188</v>
      </c>
    </row>
    <row r="203" spans="1:5" x14ac:dyDescent="0.3">
      <c r="A203" s="30" t="s">
        <v>720</v>
      </c>
      <c r="B203" s="28" t="s">
        <v>721</v>
      </c>
      <c r="C203" s="20">
        <v>43091</v>
      </c>
      <c r="D203" s="20">
        <v>43099</v>
      </c>
      <c r="E203" s="7" t="s">
        <v>1189</v>
      </c>
    </row>
    <row r="204" spans="1:5" x14ac:dyDescent="0.3">
      <c r="A204" s="30" t="s">
        <v>722</v>
      </c>
      <c r="B204" s="28" t="s">
        <v>723</v>
      </c>
      <c r="C204" s="20">
        <v>43091</v>
      </c>
      <c r="D204" s="20">
        <v>43099</v>
      </c>
      <c r="E204" s="7" t="s">
        <v>1190</v>
      </c>
    </row>
    <row r="205" spans="1:5" x14ac:dyDescent="0.3">
      <c r="A205" s="30" t="s">
        <v>314</v>
      </c>
      <c r="B205" s="28" t="s">
        <v>315</v>
      </c>
      <c r="C205" s="4">
        <v>42937</v>
      </c>
      <c r="D205" s="4">
        <v>42958</v>
      </c>
      <c r="E205" s="7" t="s">
        <v>972</v>
      </c>
    </row>
    <row r="206" spans="1:5" x14ac:dyDescent="0.3">
      <c r="A206" s="30" t="s">
        <v>724</v>
      </c>
      <c r="B206" s="28" t="s">
        <v>725</v>
      </c>
      <c r="C206" s="20">
        <v>43091</v>
      </c>
      <c r="D206" s="20">
        <v>43099</v>
      </c>
      <c r="E206" s="7" t="s">
        <v>1191</v>
      </c>
    </row>
    <row r="207" spans="1:5" x14ac:dyDescent="0.3">
      <c r="A207" s="30" t="s">
        <v>726</v>
      </c>
      <c r="B207" s="28" t="s">
        <v>727</v>
      </c>
      <c r="C207" s="20">
        <v>43091</v>
      </c>
      <c r="D207" s="20">
        <v>43099</v>
      </c>
      <c r="E207" s="7" t="s">
        <v>1192</v>
      </c>
    </row>
    <row r="208" spans="1:5" x14ac:dyDescent="0.3">
      <c r="A208" s="30" t="s">
        <v>316</v>
      </c>
      <c r="B208" s="28" t="s">
        <v>317</v>
      </c>
      <c r="C208" s="4">
        <v>42937</v>
      </c>
      <c r="D208" s="4">
        <v>42958</v>
      </c>
      <c r="E208" s="7" t="s">
        <v>973</v>
      </c>
    </row>
    <row r="209" spans="1:5" x14ac:dyDescent="0.3">
      <c r="A209" s="30" t="s">
        <v>200</v>
      </c>
      <c r="B209" s="28" t="s">
        <v>1295</v>
      </c>
      <c r="C209" s="4">
        <v>42936</v>
      </c>
      <c r="D209" s="4">
        <v>42958</v>
      </c>
      <c r="E209" s="7" t="s">
        <v>913</v>
      </c>
    </row>
    <row r="210" spans="1:5" x14ac:dyDescent="0.3">
      <c r="A210" s="30" t="s">
        <v>602</v>
      </c>
      <c r="B210" s="28" t="s">
        <v>603</v>
      </c>
      <c r="C210" s="20">
        <v>43091</v>
      </c>
      <c r="D210" s="20">
        <v>43099</v>
      </c>
      <c r="E210" s="7" t="s">
        <v>1129</v>
      </c>
    </row>
    <row r="211" spans="1:5" x14ac:dyDescent="0.3">
      <c r="A211" s="30" t="s">
        <v>201</v>
      </c>
      <c r="B211" s="28" t="s">
        <v>202</v>
      </c>
      <c r="C211" s="4">
        <v>42936</v>
      </c>
      <c r="D211" s="4">
        <v>42958</v>
      </c>
      <c r="E211" s="7" t="s">
        <v>914</v>
      </c>
    </row>
    <row r="212" spans="1:5" x14ac:dyDescent="0.3">
      <c r="A212" s="30" t="s">
        <v>318</v>
      </c>
      <c r="B212" s="28" t="s">
        <v>319</v>
      </c>
      <c r="C212" s="4">
        <v>42937</v>
      </c>
      <c r="D212" s="4">
        <v>42958</v>
      </c>
      <c r="E212" s="7" t="s">
        <v>974</v>
      </c>
    </row>
    <row r="213" spans="1:5" x14ac:dyDescent="0.3">
      <c r="A213" s="30" t="s">
        <v>728</v>
      </c>
      <c r="B213" s="28" t="s">
        <v>729</v>
      </c>
      <c r="C213" s="20">
        <v>43091</v>
      </c>
      <c r="D213" s="20">
        <v>43099</v>
      </c>
      <c r="E213" s="7" t="s">
        <v>1193</v>
      </c>
    </row>
    <row r="214" spans="1:5" x14ac:dyDescent="0.3">
      <c r="A214" s="30" t="s">
        <v>475</v>
      </c>
      <c r="B214" s="28" t="s">
        <v>476</v>
      </c>
      <c r="C214" s="4">
        <v>43013</v>
      </c>
      <c r="D214" s="13">
        <v>43022</v>
      </c>
      <c r="E214" s="16" t="s">
        <v>1061</v>
      </c>
    </row>
    <row r="215" spans="1:5" x14ac:dyDescent="0.3">
      <c r="A215" s="30" t="s">
        <v>203</v>
      </c>
      <c r="B215" s="28" t="s">
        <v>204</v>
      </c>
      <c r="C215" s="4">
        <v>42936</v>
      </c>
      <c r="D215" s="4">
        <v>42958</v>
      </c>
      <c r="E215" s="7" t="s">
        <v>915</v>
      </c>
    </row>
    <row r="216" spans="1:5" x14ac:dyDescent="0.3">
      <c r="A216" s="30" t="s">
        <v>205</v>
      </c>
      <c r="B216" s="28" t="s">
        <v>206</v>
      </c>
      <c r="C216" s="4">
        <v>42936</v>
      </c>
      <c r="D216" s="4">
        <v>42948</v>
      </c>
      <c r="E216" s="7" t="s">
        <v>916</v>
      </c>
    </row>
    <row r="217" spans="1:5" x14ac:dyDescent="0.3">
      <c r="A217" s="30" t="s">
        <v>207</v>
      </c>
      <c r="B217" s="28" t="s">
        <v>208</v>
      </c>
      <c r="C217" s="4">
        <v>42936</v>
      </c>
      <c r="D217" s="4">
        <v>42948</v>
      </c>
      <c r="E217" s="7" t="s">
        <v>917</v>
      </c>
    </row>
    <row r="218" spans="1:5" x14ac:dyDescent="0.3">
      <c r="A218" s="30" t="s">
        <v>320</v>
      </c>
      <c r="B218" s="28" t="s">
        <v>321</v>
      </c>
      <c r="C218" s="4">
        <v>42937</v>
      </c>
      <c r="D218" s="4">
        <v>42958</v>
      </c>
      <c r="E218" s="7" t="s">
        <v>975</v>
      </c>
    </row>
    <row r="219" spans="1:5" x14ac:dyDescent="0.3">
      <c r="A219" s="30" t="s">
        <v>477</v>
      </c>
      <c r="B219" s="28" t="s">
        <v>478</v>
      </c>
      <c r="C219" s="6">
        <v>43013</v>
      </c>
      <c r="D219" s="6">
        <v>43020</v>
      </c>
      <c r="E219" s="7" t="s">
        <v>1062</v>
      </c>
    </row>
    <row r="220" spans="1:5" x14ac:dyDescent="0.3">
      <c r="A220" s="30" t="s">
        <v>209</v>
      </c>
      <c r="B220" s="28" t="s">
        <v>210</v>
      </c>
      <c r="C220" s="4">
        <v>42936</v>
      </c>
      <c r="D220" s="4">
        <v>42948</v>
      </c>
      <c r="E220" s="7" t="s">
        <v>918</v>
      </c>
    </row>
    <row r="221" spans="1:5" x14ac:dyDescent="0.3">
      <c r="A221" s="30" t="s">
        <v>479</v>
      </c>
      <c r="B221" s="28" t="s">
        <v>480</v>
      </c>
      <c r="C221" s="4">
        <v>43013</v>
      </c>
      <c r="D221" s="4">
        <v>43020</v>
      </c>
      <c r="E221" s="7" t="s">
        <v>1063</v>
      </c>
    </row>
    <row r="222" spans="1:5" x14ac:dyDescent="0.3">
      <c r="A222" s="30" t="s">
        <v>730</v>
      </c>
      <c r="B222" s="28" t="s">
        <v>731</v>
      </c>
      <c r="C222" s="20">
        <v>43091</v>
      </c>
      <c r="D222" s="20">
        <v>43099</v>
      </c>
      <c r="E222" s="7" t="s">
        <v>1194</v>
      </c>
    </row>
    <row r="223" spans="1:5" x14ac:dyDescent="0.3">
      <c r="A223" s="30" t="s">
        <v>732</v>
      </c>
      <c r="B223" s="28" t="s">
        <v>733</v>
      </c>
      <c r="C223" s="20">
        <v>43091</v>
      </c>
      <c r="D223" s="20">
        <v>43099</v>
      </c>
      <c r="E223" s="7" t="s">
        <v>1195</v>
      </c>
    </row>
    <row r="224" spans="1:5" x14ac:dyDescent="0.3">
      <c r="A224" s="30" t="s">
        <v>567</v>
      </c>
      <c r="B224" s="28" t="s">
        <v>1296</v>
      </c>
      <c r="C224" s="19">
        <v>43160</v>
      </c>
      <c r="D224" s="21">
        <v>43169</v>
      </c>
      <c r="E224" s="7" t="s">
        <v>1111</v>
      </c>
    </row>
    <row r="225" spans="1:5" x14ac:dyDescent="0.3">
      <c r="A225" s="30" t="s">
        <v>211</v>
      </c>
      <c r="B225" s="28" t="s">
        <v>212</v>
      </c>
      <c r="C225" s="4">
        <v>42936</v>
      </c>
      <c r="D225" s="4">
        <v>42948</v>
      </c>
      <c r="E225" s="7" t="s">
        <v>919</v>
      </c>
    </row>
    <row r="226" spans="1:5" x14ac:dyDescent="0.3">
      <c r="A226" s="30" t="s">
        <v>734</v>
      </c>
      <c r="B226" s="28" t="s">
        <v>735</v>
      </c>
      <c r="C226" s="20">
        <v>43091</v>
      </c>
      <c r="D226" s="20">
        <v>43099</v>
      </c>
      <c r="E226" s="7" t="s">
        <v>1196</v>
      </c>
    </row>
    <row r="227" spans="1:5" x14ac:dyDescent="0.3">
      <c r="A227" s="30" t="s">
        <v>322</v>
      </c>
      <c r="B227" s="28" t="s">
        <v>323</v>
      </c>
      <c r="C227" s="4">
        <v>42937</v>
      </c>
      <c r="D227" s="4">
        <v>42958</v>
      </c>
      <c r="E227" s="7" t="s">
        <v>976</v>
      </c>
    </row>
    <row r="228" spans="1:5" x14ac:dyDescent="0.3">
      <c r="A228" s="30" t="s">
        <v>324</v>
      </c>
      <c r="B228" s="28" t="s">
        <v>325</v>
      </c>
      <c r="C228" s="4">
        <v>42937</v>
      </c>
      <c r="D228" s="4">
        <v>42958</v>
      </c>
      <c r="E228" s="7" t="s">
        <v>977</v>
      </c>
    </row>
    <row r="229" spans="1:5" x14ac:dyDescent="0.3">
      <c r="A229" s="30" t="s">
        <v>326</v>
      </c>
      <c r="B229" s="28" t="s">
        <v>327</v>
      </c>
      <c r="C229" s="4">
        <v>42937</v>
      </c>
      <c r="D229" s="4">
        <v>42958</v>
      </c>
      <c r="E229" s="7" t="s">
        <v>978</v>
      </c>
    </row>
    <row r="230" spans="1:5" x14ac:dyDescent="0.3">
      <c r="A230" s="30" t="s">
        <v>213</v>
      </c>
      <c r="B230" s="28" t="s">
        <v>214</v>
      </c>
      <c r="C230" s="4">
        <v>42936</v>
      </c>
      <c r="D230" s="4">
        <v>42948</v>
      </c>
      <c r="E230" s="7" t="s">
        <v>920</v>
      </c>
    </row>
    <row r="231" spans="1:5" x14ac:dyDescent="0.3">
      <c r="A231" s="30" t="s">
        <v>736</v>
      </c>
      <c r="B231" s="28" t="s">
        <v>737</v>
      </c>
      <c r="C231" s="20">
        <v>43091</v>
      </c>
      <c r="D231" s="20">
        <v>43099</v>
      </c>
      <c r="E231" s="7" t="s">
        <v>1197</v>
      </c>
    </row>
    <row r="232" spans="1:5" x14ac:dyDescent="0.3">
      <c r="A232" s="30" t="s">
        <v>328</v>
      </c>
      <c r="B232" s="28" t="s">
        <v>329</v>
      </c>
      <c r="C232" s="4">
        <v>42937</v>
      </c>
      <c r="D232" s="4">
        <v>42958</v>
      </c>
      <c r="E232" s="7" t="s">
        <v>979</v>
      </c>
    </row>
    <row r="233" spans="1:5" x14ac:dyDescent="0.3">
      <c r="A233" s="30" t="s">
        <v>738</v>
      </c>
      <c r="B233" s="28" t="s">
        <v>739</v>
      </c>
      <c r="C233" s="20">
        <v>43091</v>
      </c>
      <c r="D233" s="20">
        <v>43099</v>
      </c>
      <c r="E233" s="7" t="s">
        <v>1198</v>
      </c>
    </row>
    <row r="234" spans="1:5" x14ac:dyDescent="0.3">
      <c r="A234" s="30" t="s">
        <v>330</v>
      </c>
      <c r="B234" s="28" t="s">
        <v>331</v>
      </c>
      <c r="C234" s="4">
        <v>42937</v>
      </c>
      <c r="D234" s="4">
        <v>42958</v>
      </c>
      <c r="E234" s="7" t="s">
        <v>980</v>
      </c>
    </row>
    <row r="235" spans="1:5" x14ac:dyDescent="0.3">
      <c r="A235" s="30" t="s">
        <v>740</v>
      </c>
      <c r="B235" s="28" t="s">
        <v>741</v>
      </c>
      <c r="C235" s="20">
        <v>43091</v>
      </c>
      <c r="D235" s="20">
        <v>43099</v>
      </c>
      <c r="E235" s="7" t="s">
        <v>1199</v>
      </c>
    </row>
    <row r="236" spans="1:5" x14ac:dyDescent="0.3">
      <c r="A236" s="30" t="s">
        <v>215</v>
      </c>
      <c r="B236" s="28" t="s">
        <v>216</v>
      </c>
      <c r="C236" s="4">
        <v>42936</v>
      </c>
      <c r="D236" s="4">
        <v>42952</v>
      </c>
      <c r="E236" s="7" t="s">
        <v>921</v>
      </c>
    </row>
    <row r="237" spans="1:5" x14ac:dyDescent="0.3">
      <c r="A237" s="30" t="s">
        <v>332</v>
      </c>
      <c r="B237" s="28" t="s">
        <v>333</v>
      </c>
      <c r="C237" s="4">
        <v>42937</v>
      </c>
      <c r="D237" s="4">
        <v>42958</v>
      </c>
      <c r="E237" s="7" t="s">
        <v>981</v>
      </c>
    </row>
    <row r="238" spans="1:5" x14ac:dyDescent="0.3">
      <c r="A238" s="30" t="s">
        <v>217</v>
      </c>
      <c r="B238" s="28" t="s">
        <v>218</v>
      </c>
      <c r="C238" s="4">
        <v>42936</v>
      </c>
      <c r="D238" s="4">
        <v>42948</v>
      </c>
      <c r="E238" s="7" t="s">
        <v>922</v>
      </c>
    </row>
    <row r="239" spans="1:5" x14ac:dyDescent="0.3">
      <c r="A239" s="30" t="s">
        <v>219</v>
      </c>
      <c r="B239" s="28" t="s">
        <v>220</v>
      </c>
      <c r="C239" s="4">
        <v>42936</v>
      </c>
      <c r="D239" s="4">
        <v>42948</v>
      </c>
      <c r="E239" s="7" t="s">
        <v>923</v>
      </c>
    </row>
    <row r="240" spans="1:5" x14ac:dyDescent="0.3">
      <c r="A240" s="30" t="s">
        <v>221</v>
      </c>
      <c r="B240" s="28" t="s">
        <v>222</v>
      </c>
      <c r="C240" s="4">
        <v>42936</v>
      </c>
      <c r="D240" s="4">
        <v>42948</v>
      </c>
      <c r="E240" s="7" t="s">
        <v>924</v>
      </c>
    </row>
    <row r="241" spans="1:5" x14ac:dyDescent="0.3">
      <c r="A241" s="30" t="s">
        <v>568</v>
      </c>
      <c r="B241" s="28" t="s">
        <v>569</v>
      </c>
      <c r="C241" s="20">
        <v>43049</v>
      </c>
      <c r="D241" s="20">
        <v>43056</v>
      </c>
      <c r="E241" s="7" t="s">
        <v>1112</v>
      </c>
    </row>
    <row r="242" spans="1:5" x14ac:dyDescent="0.3">
      <c r="A242" s="30" t="s">
        <v>223</v>
      </c>
      <c r="B242" s="28" t="s">
        <v>224</v>
      </c>
      <c r="C242" s="4">
        <v>42936</v>
      </c>
      <c r="D242" s="4">
        <v>42948</v>
      </c>
      <c r="E242" s="7" t="s">
        <v>925</v>
      </c>
    </row>
    <row r="243" spans="1:5" x14ac:dyDescent="0.3">
      <c r="A243" s="30" t="s">
        <v>742</v>
      </c>
      <c r="B243" s="28" t="s">
        <v>743</v>
      </c>
      <c r="C243" s="20">
        <v>43091</v>
      </c>
      <c r="D243" s="20">
        <v>43097</v>
      </c>
      <c r="E243" s="7" t="s">
        <v>1200</v>
      </c>
    </row>
    <row r="244" spans="1:5" x14ac:dyDescent="0.3">
      <c r="A244" s="30" t="s">
        <v>744</v>
      </c>
      <c r="B244" s="28" t="s">
        <v>745</v>
      </c>
      <c r="C244" s="20">
        <v>43091</v>
      </c>
      <c r="D244" s="20">
        <v>43099</v>
      </c>
      <c r="E244" s="7" t="s">
        <v>1201</v>
      </c>
    </row>
    <row r="245" spans="1:5" x14ac:dyDescent="0.3">
      <c r="A245" s="30" t="s">
        <v>604</v>
      </c>
      <c r="B245" s="28" t="s">
        <v>605</v>
      </c>
      <c r="C245" s="20">
        <v>43091</v>
      </c>
      <c r="D245" s="20">
        <v>43099</v>
      </c>
      <c r="E245" s="7" t="s">
        <v>1130</v>
      </c>
    </row>
    <row r="246" spans="1:5" x14ac:dyDescent="0.3">
      <c r="A246" s="30" t="s">
        <v>746</v>
      </c>
      <c r="B246" s="28" t="s">
        <v>747</v>
      </c>
      <c r="C246" s="20">
        <v>43091</v>
      </c>
      <c r="D246" s="20">
        <v>43099</v>
      </c>
      <c r="E246" s="7" t="s">
        <v>1202</v>
      </c>
    </row>
    <row r="247" spans="1:5" x14ac:dyDescent="0.3">
      <c r="A247" s="30" t="s">
        <v>748</v>
      </c>
      <c r="B247" s="28" t="s">
        <v>749</v>
      </c>
      <c r="C247" s="20">
        <v>43091</v>
      </c>
      <c r="D247" s="20">
        <v>43099</v>
      </c>
      <c r="E247" s="7" t="s">
        <v>1203</v>
      </c>
    </row>
    <row r="248" spans="1:5" x14ac:dyDescent="0.3">
      <c r="A248" s="30" t="s">
        <v>481</v>
      </c>
      <c r="B248" s="28" t="s">
        <v>482</v>
      </c>
      <c r="C248" s="4">
        <v>43013</v>
      </c>
      <c r="D248" s="13">
        <v>43022</v>
      </c>
      <c r="E248" s="7" t="s">
        <v>1064</v>
      </c>
    </row>
    <row r="249" spans="1:5" x14ac:dyDescent="0.3">
      <c r="A249" s="30" t="s">
        <v>483</v>
      </c>
      <c r="B249" s="28" t="s">
        <v>1297</v>
      </c>
      <c r="C249" s="4">
        <v>43160</v>
      </c>
      <c r="D249" s="15">
        <v>43169</v>
      </c>
      <c r="E249" s="7" t="s">
        <v>1065</v>
      </c>
    </row>
    <row r="250" spans="1:5" x14ac:dyDescent="0.3">
      <c r="A250" s="30" t="s">
        <v>225</v>
      </c>
      <c r="B250" s="28" t="s">
        <v>226</v>
      </c>
      <c r="C250" s="4">
        <v>42936</v>
      </c>
      <c r="D250" s="4">
        <v>42948</v>
      </c>
      <c r="E250" s="7" t="s">
        <v>926</v>
      </c>
    </row>
    <row r="251" spans="1:5" x14ac:dyDescent="0.3">
      <c r="A251" s="30" t="s">
        <v>484</v>
      </c>
      <c r="B251" s="28" t="s">
        <v>485</v>
      </c>
      <c r="C251" s="4">
        <v>43013</v>
      </c>
      <c r="D251" s="13">
        <v>43022</v>
      </c>
      <c r="E251" s="7" t="s">
        <v>1066</v>
      </c>
    </row>
    <row r="252" spans="1:5" x14ac:dyDescent="0.3">
      <c r="A252" s="30" t="s">
        <v>334</v>
      </c>
      <c r="B252" s="28" t="s">
        <v>335</v>
      </c>
      <c r="C252" s="4">
        <v>42937</v>
      </c>
      <c r="D252" s="4">
        <v>42958</v>
      </c>
      <c r="E252" s="7" t="s">
        <v>982</v>
      </c>
    </row>
    <row r="253" spans="1:5" x14ac:dyDescent="0.3">
      <c r="A253" s="30" t="s">
        <v>227</v>
      </c>
      <c r="B253" s="28" t="s">
        <v>228</v>
      </c>
      <c r="C253" s="4">
        <v>42936</v>
      </c>
      <c r="D253" s="4">
        <v>42949</v>
      </c>
      <c r="E253" s="7" t="s">
        <v>927</v>
      </c>
    </row>
    <row r="254" spans="1:5" x14ac:dyDescent="0.3">
      <c r="A254" s="30" t="s">
        <v>229</v>
      </c>
      <c r="B254" s="28" t="s">
        <v>230</v>
      </c>
      <c r="C254" s="4">
        <v>42936</v>
      </c>
      <c r="D254" s="4">
        <v>42949</v>
      </c>
      <c r="E254" s="7" t="s">
        <v>928</v>
      </c>
    </row>
    <row r="255" spans="1:5" x14ac:dyDescent="0.3">
      <c r="A255" s="30" t="s">
        <v>486</v>
      </c>
      <c r="B255" s="28" t="s">
        <v>487</v>
      </c>
      <c r="C255" s="4">
        <v>43013</v>
      </c>
      <c r="D255" s="4">
        <v>43021</v>
      </c>
      <c r="E255" s="7" t="s">
        <v>1067</v>
      </c>
    </row>
    <row r="256" spans="1:5" x14ac:dyDescent="0.3">
      <c r="A256" s="30" t="s">
        <v>750</v>
      </c>
      <c r="B256" s="28" t="s">
        <v>751</v>
      </c>
      <c r="C256" s="20">
        <v>43091</v>
      </c>
      <c r="D256" s="20">
        <v>43099</v>
      </c>
      <c r="E256" s="7" t="s">
        <v>1204</v>
      </c>
    </row>
    <row r="257" spans="1:5" x14ac:dyDescent="0.3">
      <c r="A257" s="30" t="s">
        <v>336</v>
      </c>
      <c r="B257" s="28" t="s">
        <v>337</v>
      </c>
      <c r="C257" s="4">
        <v>42937</v>
      </c>
      <c r="D257" s="4">
        <v>42958</v>
      </c>
      <c r="E257" s="7" t="s">
        <v>983</v>
      </c>
    </row>
    <row r="258" spans="1:5" x14ac:dyDescent="0.3">
      <c r="A258" s="30" t="s">
        <v>338</v>
      </c>
      <c r="B258" s="28" t="s">
        <v>339</v>
      </c>
      <c r="C258" s="4">
        <v>42937</v>
      </c>
      <c r="D258" s="4">
        <v>42958</v>
      </c>
      <c r="E258" s="7" t="s">
        <v>984</v>
      </c>
    </row>
    <row r="259" spans="1:5" x14ac:dyDescent="0.3">
      <c r="A259" s="30" t="s">
        <v>488</v>
      </c>
      <c r="B259" s="28" t="s">
        <v>489</v>
      </c>
      <c r="C259" s="4">
        <v>43013</v>
      </c>
      <c r="D259" s="4">
        <v>43021</v>
      </c>
      <c r="E259" s="7" t="s">
        <v>1068</v>
      </c>
    </row>
    <row r="260" spans="1:5" x14ac:dyDescent="0.3">
      <c r="A260" s="30">
        <v>2075</v>
      </c>
      <c r="B260" s="28" t="s">
        <v>515</v>
      </c>
      <c r="C260" s="17">
        <v>43091</v>
      </c>
      <c r="D260" s="17">
        <v>43099</v>
      </c>
      <c r="E260" s="11" t="s">
        <v>1082</v>
      </c>
    </row>
    <row r="261" spans="1:5" x14ac:dyDescent="0.3">
      <c r="A261" s="30" t="s">
        <v>64</v>
      </c>
      <c r="B261" s="28" t="s">
        <v>65</v>
      </c>
      <c r="C261" s="4">
        <v>42908</v>
      </c>
      <c r="D261" s="4">
        <v>42916</v>
      </c>
      <c r="E261" s="5" t="s">
        <v>844</v>
      </c>
    </row>
    <row r="262" spans="1:5" x14ac:dyDescent="0.3">
      <c r="A262" s="30" t="s">
        <v>490</v>
      </c>
      <c r="B262" s="28" t="s">
        <v>491</v>
      </c>
      <c r="C262" s="4">
        <v>43013</v>
      </c>
      <c r="D262" s="4">
        <v>43021</v>
      </c>
      <c r="E262" s="7" t="s">
        <v>1069</v>
      </c>
    </row>
    <row r="263" spans="1:5" x14ac:dyDescent="0.3">
      <c r="A263" s="30">
        <v>2104</v>
      </c>
      <c r="B263" s="28" t="s">
        <v>340</v>
      </c>
      <c r="C263" s="4">
        <v>42937</v>
      </c>
      <c r="D263" s="4">
        <v>42986</v>
      </c>
      <c r="E263" s="7" t="s">
        <v>985</v>
      </c>
    </row>
    <row r="264" spans="1:5" x14ac:dyDescent="0.3">
      <c r="A264" s="30" t="s">
        <v>341</v>
      </c>
      <c r="B264" s="28" t="s">
        <v>342</v>
      </c>
      <c r="C264" s="4">
        <v>42937</v>
      </c>
      <c r="D264" s="4">
        <v>42958</v>
      </c>
      <c r="E264" s="7" t="s">
        <v>986</v>
      </c>
    </row>
    <row r="265" spans="1:5" x14ac:dyDescent="0.3">
      <c r="A265" s="30" t="s">
        <v>66</v>
      </c>
      <c r="B265" s="28" t="s">
        <v>837</v>
      </c>
      <c r="C265" s="4">
        <v>43262</v>
      </c>
      <c r="D265" s="61">
        <v>43266</v>
      </c>
      <c r="E265" s="5" t="s">
        <v>845</v>
      </c>
    </row>
    <row r="266" spans="1:5" x14ac:dyDescent="0.3">
      <c r="A266" s="30" t="s">
        <v>343</v>
      </c>
      <c r="B266" s="28" t="s">
        <v>344</v>
      </c>
      <c r="C266" s="4">
        <v>42937</v>
      </c>
      <c r="D266" s="4">
        <v>42958</v>
      </c>
      <c r="E266" s="7" t="s">
        <v>987</v>
      </c>
    </row>
    <row r="267" spans="1:5" x14ac:dyDescent="0.3">
      <c r="A267" s="30" t="s">
        <v>752</v>
      </c>
      <c r="B267" s="28" t="s">
        <v>753</v>
      </c>
      <c r="C267" s="20">
        <v>43091</v>
      </c>
      <c r="D267" s="20">
        <v>43099</v>
      </c>
      <c r="E267" s="7" t="s">
        <v>1205</v>
      </c>
    </row>
    <row r="268" spans="1:5" x14ac:dyDescent="0.3">
      <c r="A268" s="30" t="s">
        <v>345</v>
      </c>
      <c r="B268" s="28" t="s">
        <v>346</v>
      </c>
      <c r="C268" s="4">
        <v>42937</v>
      </c>
      <c r="D268" s="4">
        <v>42958</v>
      </c>
      <c r="E268" s="7" t="s">
        <v>988</v>
      </c>
    </row>
    <row r="269" spans="1:5" x14ac:dyDescent="0.3">
      <c r="A269" s="30" t="s">
        <v>231</v>
      </c>
      <c r="B269" s="28" t="s">
        <v>232</v>
      </c>
      <c r="C269" s="4">
        <v>42936</v>
      </c>
      <c r="D269" s="4">
        <v>42958</v>
      </c>
      <c r="E269" s="7" t="s">
        <v>929</v>
      </c>
    </row>
    <row r="270" spans="1:5" x14ac:dyDescent="0.3">
      <c r="A270" s="30" t="s">
        <v>492</v>
      </c>
      <c r="B270" s="28" t="s">
        <v>493</v>
      </c>
      <c r="C270" s="4">
        <v>43013</v>
      </c>
      <c r="D270" s="4">
        <v>43021</v>
      </c>
      <c r="E270" s="7" t="s">
        <v>1070</v>
      </c>
    </row>
    <row r="271" spans="1:5" x14ac:dyDescent="0.3">
      <c r="A271" s="30" t="s">
        <v>494</v>
      </c>
      <c r="B271" s="28" t="s">
        <v>495</v>
      </c>
      <c r="C271" s="4">
        <v>43013</v>
      </c>
      <c r="D271" s="4">
        <v>43021</v>
      </c>
      <c r="E271" s="7" t="s">
        <v>1071</v>
      </c>
    </row>
    <row r="272" spans="1:5" x14ac:dyDescent="0.3">
      <c r="A272" s="30" t="s">
        <v>233</v>
      </c>
      <c r="B272" s="28" t="s">
        <v>234</v>
      </c>
      <c r="C272" s="4">
        <v>42936</v>
      </c>
      <c r="D272" s="4">
        <v>42949</v>
      </c>
      <c r="E272" s="7" t="s">
        <v>930</v>
      </c>
    </row>
    <row r="273" spans="1:5" x14ac:dyDescent="0.3">
      <c r="A273" s="30" t="s">
        <v>496</v>
      </c>
      <c r="B273" s="28" t="s">
        <v>497</v>
      </c>
      <c r="C273" s="4">
        <v>43013</v>
      </c>
      <c r="D273" s="4">
        <v>43021</v>
      </c>
      <c r="E273" s="7" t="s">
        <v>1072</v>
      </c>
    </row>
    <row r="274" spans="1:5" x14ac:dyDescent="0.3">
      <c r="A274" s="30" t="s">
        <v>570</v>
      </c>
      <c r="B274" s="28" t="s">
        <v>1287</v>
      </c>
      <c r="C274" s="21">
        <v>43259</v>
      </c>
      <c r="D274" s="21">
        <v>43265</v>
      </c>
      <c r="E274" s="62" t="s">
        <v>1351</v>
      </c>
    </row>
    <row r="275" spans="1:5" x14ac:dyDescent="0.3">
      <c r="A275" s="30" t="s">
        <v>347</v>
      </c>
      <c r="B275" s="28" t="s">
        <v>348</v>
      </c>
      <c r="C275" s="4">
        <v>42937</v>
      </c>
      <c r="D275" s="4">
        <v>42958</v>
      </c>
      <c r="E275" s="7" t="s">
        <v>989</v>
      </c>
    </row>
    <row r="276" spans="1:5" x14ac:dyDescent="0.3">
      <c r="A276" s="30" t="s">
        <v>67</v>
      </c>
      <c r="B276" s="28" t="s">
        <v>68</v>
      </c>
      <c r="C276" s="4">
        <v>42908</v>
      </c>
      <c r="D276" s="8">
        <v>42916</v>
      </c>
      <c r="E276" s="5" t="s">
        <v>846</v>
      </c>
    </row>
    <row r="277" spans="1:5" x14ac:dyDescent="0.3">
      <c r="A277" s="30" t="s">
        <v>235</v>
      </c>
      <c r="B277" s="28" t="s">
        <v>236</v>
      </c>
      <c r="C277" s="4">
        <v>42936</v>
      </c>
      <c r="D277" s="4">
        <v>42949</v>
      </c>
      <c r="E277" s="7" t="s">
        <v>931</v>
      </c>
    </row>
    <row r="278" spans="1:5" x14ac:dyDescent="0.3">
      <c r="A278" s="30" t="s">
        <v>237</v>
      </c>
      <c r="B278" s="28" t="s">
        <v>238</v>
      </c>
      <c r="C278" s="4">
        <v>42936</v>
      </c>
      <c r="D278" s="4">
        <v>42949</v>
      </c>
      <c r="E278" s="7" t="s">
        <v>932</v>
      </c>
    </row>
    <row r="279" spans="1:5" x14ac:dyDescent="0.3">
      <c r="A279" s="30" t="s">
        <v>754</v>
      </c>
      <c r="B279" s="28" t="s">
        <v>755</v>
      </c>
      <c r="C279" s="20">
        <v>43091</v>
      </c>
      <c r="D279" s="20">
        <v>43099</v>
      </c>
      <c r="E279" s="7" t="s">
        <v>1206</v>
      </c>
    </row>
    <row r="280" spans="1:5" x14ac:dyDescent="0.3">
      <c r="A280" s="30" t="s">
        <v>622</v>
      </c>
      <c r="B280" s="28" t="s">
        <v>623</v>
      </c>
      <c r="C280" s="20">
        <v>43091</v>
      </c>
      <c r="D280" s="20">
        <v>43099</v>
      </c>
      <c r="E280" s="7" t="s">
        <v>1140</v>
      </c>
    </row>
    <row r="281" spans="1:5" x14ac:dyDescent="0.3">
      <c r="A281" s="30" t="s">
        <v>571</v>
      </c>
      <c r="B281" s="28" t="s">
        <v>572</v>
      </c>
      <c r="C281" s="19">
        <v>43049</v>
      </c>
      <c r="D281" s="19">
        <v>43057</v>
      </c>
      <c r="E281" s="7" t="s">
        <v>1113</v>
      </c>
    </row>
    <row r="282" spans="1:5" x14ac:dyDescent="0.3">
      <c r="A282" s="30" t="s">
        <v>498</v>
      </c>
      <c r="B282" s="28" t="s">
        <v>499</v>
      </c>
      <c r="C282" s="4">
        <v>43013</v>
      </c>
      <c r="D282" s="4">
        <v>43021</v>
      </c>
      <c r="E282" s="7" t="s">
        <v>1073</v>
      </c>
    </row>
    <row r="283" spans="1:5" x14ac:dyDescent="0.3">
      <c r="A283" s="30" t="s">
        <v>349</v>
      </c>
      <c r="B283" s="28" t="s">
        <v>350</v>
      </c>
      <c r="C283" s="4">
        <v>42937</v>
      </c>
      <c r="D283" s="4">
        <v>42958</v>
      </c>
      <c r="E283" s="7" t="s">
        <v>990</v>
      </c>
    </row>
    <row r="284" spans="1:5" x14ac:dyDescent="0.3">
      <c r="A284" s="30" t="s">
        <v>756</v>
      </c>
      <c r="B284" s="28" t="s">
        <v>757</v>
      </c>
      <c r="C284" s="20">
        <v>43091</v>
      </c>
      <c r="D284" s="20">
        <v>43099</v>
      </c>
      <c r="E284" s="7" t="s">
        <v>1207</v>
      </c>
    </row>
    <row r="285" spans="1:5" x14ac:dyDescent="0.3">
      <c r="A285" s="30" t="s">
        <v>500</v>
      </c>
      <c r="B285" s="28" t="s">
        <v>501</v>
      </c>
      <c r="C285" s="4">
        <v>43013</v>
      </c>
      <c r="D285" s="4">
        <v>43021</v>
      </c>
      <c r="E285" s="7" t="s">
        <v>1074</v>
      </c>
    </row>
    <row r="286" spans="1:5" x14ac:dyDescent="0.3">
      <c r="A286" s="30" t="s">
        <v>758</v>
      </c>
      <c r="B286" s="28" t="s">
        <v>759</v>
      </c>
      <c r="C286" s="20">
        <v>43091</v>
      </c>
      <c r="D286" s="20">
        <v>43099</v>
      </c>
      <c r="E286" s="7" t="s">
        <v>1208</v>
      </c>
    </row>
    <row r="287" spans="1:5" x14ac:dyDescent="0.3">
      <c r="A287" s="30" t="s">
        <v>760</v>
      </c>
      <c r="B287" s="28" t="s">
        <v>761</v>
      </c>
      <c r="C287" s="26">
        <v>43091</v>
      </c>
      <c r="D287" s="26">
        <v>43099</v>
      </c>
      <c r="E287" s="9" t="s">
        <v>1209</v>
      </c>
    </row>
    <row r="288" spans="1:5" x14ac:dyDescent="0.3">
      <c r="A288" s="30" t="s">
        <v>624</v>
      </c>
      <c r="B288" s="28" t="s">
        <v>625</v>
      </c>
      <c r="C288" s="26">
        <v>43091</v>
      </c>
      <c r="D288" s="26">
        <v>43097</v>
      </c>
      <c r="E288" s="9" t="s">
        <v>1141</v>
      </c>
    </row>
    <row r="289" spans="1:5" x14ac:dyDescent="0.3">
      <c r="A289" s="30" t="s">
        <v>239</v>
      </c>
      <c r="B289" s="28" t="s">
        <v>240</v>
      </c>
      <c r="C289" s="4">
        <v>42936</v>
      </c>
      <c r="D289" s="4">
        <v>42949</v>
      </c>
      <c r="E289" s="7" t="s">
        <v>933</v>
      </c>
    </row>
    <row r="290" spans="1:5" x14ac:dyDescent="0.3">
      <c r="A290" s="30" t="s">
        <v>502</v>
      </c>
      <c r="B290" s="28" t="s">
        <v>503</v>
      </c>
      <c r="C290" s="4">
        <v>43013</v>
      </c>
      <c r="D290" s="4">
        <v>43021</v>
      </c>
      <c r="E290" s="7" t="s">
        <v>1075</v>
      </c>
    </row>
    <row r="291" spans="1:5" x14ac:dyDescent="0.3">
      <c r="A291" s="30" t="s">
        <v>351</v>
      </c>
      <c r="B291" s="28" t="s">
        <v>352</v>
      </c>
      <c r="C291" s="4">
        <v>42937</v>
      </c>
      <c r="D291" s="4">
        <v>42958</v>
      </c>
      <c r="E291" s="7" t="s">
        <v>991</v>
      </c>
    </row>
    <row r="292" spans="1:5" x14ac:dyDescent="0.3">
      <c r="A292" s="30" t="s">
        <v>762</v>
      </c>
      <c r="B292" s="28" t="s">
        <v>763</v>
      </c>
      <c r="C292" s="20">
        <v>43091</v>
      </c>
      <c r="D292" s="20">
        <v>43098</v>
      </c>
      <c r="E292" s="7" t="s">
        <v>1210</v>
      </c>
    </row>
    <row r="293" spans="1:5" x14ac:dyDescent="0.3">
      <c r="A293" s="30" t="s">
        <v>764</v>
      </c>
      <c r="B293" s="28" t="s">
        <v>765</v>
      </c>
      <c r="C293" s="20">
        <v>43091</v>
      </c>
      <c r="D293" s="20">
        <v>43098</v>
      </c>
      <c r="E293" s="7" t="s">
        <v>1211</v>
      </c>
    </row>
    <row r="294" spans="1:5" x14ac:dyDescent="0.3">
      <c r="A294" s="30" t="s">
        <v>504</v>
      </c>
      <c r="B294" s="28" t="s">
        <v>505</v>
      </c>
      <c r="C294" s="4">
        <v>43013</v>
      </c>
      <c r="D294" s="13">
        <v>43022</v>
      </c>
      <c r="E294" s="7" t="s">
        <v>1076</v>
      </c>
    </row>
    <row r="295" spans="1:5" x14ac:dyDescent="0.3">
      <c r="A295" s="30" t="s">
        <v>353</v>
      </c>
      <c r="B295" s="28" t="s">
        <v>354</v>
      </c>
      <c r="C295" s="6">
        <v>42937</v>
      </c>
      <c r="D295" s="6">
        <v>42950</v>
      </c>
      <c r="E295" s="7" t="s">
        <v>992</v>
      </c>
    </row>
    <row r="296" spans="1:5" x14ac:dyDescent="0.3">
      <c r="A296" s="30">
        <v>2397</v>
      </c>
      <c r="B296" s="28" t="s">
        <v>506</v>
      </c>
      <c r="C296" s="4">
        <v>43096</v>
      </c>
      <c r="D296" s="13">
        <v>43098</v>
      </c>
      <c r="E296" s="7" t="s">
        <v>1077</v>
      </c>
    </row>
    <row r="297" spans="1:5" x14ac:dyDescent="0.3">
      <c r="A297" s="30" t="s">
        <v>606</v>
      </c>
      <c r="B297" s="28" t="s">
        <v>607</v>
      </c>
      <c r="C297" s="20">
        <v>43091</v>
      </c>
      <c r="D297" s="20">
        <v>43097</v>
      </c>
      <c r="E297" s="7" t="s">
        <v>1131</v>
      </c>
    </row>
    <row r="298" spans="1:5" x14ac:dyDescent="0.3">
      <c r="A298" s="30" t="s">
        <v>766</v>
      </c>
      <c r="B298" s="28" t="s">
        <v>767</v>
      </c>
      <c r="C298" s="20">
        <v>43091</v>
      </c>
      <c r="D298" s="20">
        <v>43099</v>
      </c>
      <c r="E298" s="7" t="s">
        <v>1212</v>
      </c>
    </row>
    <row r="299" spans="1:5" x14ac:dyDescent="0.3">
      <c r="A299" s="30" t="s">
        <v>355</v>
      </c>
      <c r="B299" s="28" t="s">
        <v>356</v>
      </c>
      <c r="C299" s="4">
        <v>42937</v>
      </c>
      <c r="D299" s="4">
        <v>42950</v>
      </c>
      <c r="E299" s="7" t="s">
        <v>993</v>
      </c>
    </row>
    <row r="300" spans="1:5" x14ac:dyDescent="0.3">
      <c r="A300" s="30" t="s">
        <v>69</v>
      </c>
      <c r="B300" s="28" t="s">
        <v>1299</v>
      </c>
      <c r="C300" s="4">
        <v>42908</v>
      </c>
      <c r="D300" s="8">
        <v>42916</v>
      </c>
      <c r="E300" s="5" t="s">
        <v>847</v>
      </c>
    </row>
    <row r="301" spans="1:5" x14ac:dyDescent="0.3">
      <c r="A301" s="30" t="s">
        <v>768</v>
      </c>
      <c r="B301" s="28" t="s">
        <v>1302</v>
      </c>
      <c r="C301" s="20">
        <v>43091</v>
      </c>
      <c r="D301" s="20">
        <v>43098</v>
      </c>
      <c r="E301" s="7" t="s">
        <v>1213</v>
      </c>
    </row>
    <row r="302" spans="1:5" x14ac:dyDescent="0.3">
      <c r="A302" s="30" t="s">
        <v>769</v>
      </c>
      <c r="B302" s="28" t="s">
        <v>770</v>
      </c>
      <c r="C302" s="20">
        <v>43091</v>
      </c>
      <c r="D302" s="20">
        <v>43099</v>
      </c>
      <c r="E302" s="7" t="s">
        <v>1214</v>
      </c>
    </row>
    <row r="303" spans="1:5" x14ac:dyDescent="0.3">
      <c r="A303" s="30" t="s">
        <v>241</v>
      </c>
      <c r="B303" s="28" t="s">
        <v>242</v>
      </c>
      <c r="C303" s="4">
        <v>42936</v>
      </c>
      <c r="D303" s="4">
        <v>42949</v>
      </c>
      <c r="E303" s="7" t="s">
        <v>934</v>
      </c>
    </row>
    <row r="304" spans="1:5" x14ac:dyDescent="0.3">
      <c r="A304" s="30" t="s">
        <v>573</v>
      </c>
      <c r="B304" s="28" t="s">
        <v>574</v>
      </c>
      <c r="C304" s="20">
        <v>43049</v>
      </c>
      <c r="D304" s="20">
        <v>43057</v>
      </c>
      <c r="E304" s="7" t="s">
        <v>1114</v>
      </c>
    </row>
    <row r="305" spans="1:5" x14ac:dyDescent="0.3">
      <c r="A305" s="30" t="s">
        <v>243</v>
      </c>
      <c r="B305" s="28" t="s">
        <v>244</v>
      </c>
      <c r="C305" s="4">
        <v>42936</v>
      </c>
      <c r="D305" s="4">
        <v>42949</v>
      </c>
      <c r="E305" s="7" t="s">
        <v>935</v>
      </c>
    </row>
    <row r="306" spans="1:5" x14ac:dyDescent="0.3">
      <c r="A306" s="30" t="s">
        <v>507</v>
      </c>
      <c r="B306" s="28" t="s">
        <v>508</v>
      </c>
      <c r="C306" s="4">
        <v>43013</v>
      </c>
      <c r="D306" s="13">
        <v>43022</v>
      </c>
      <c r="E306" s="7" t="s">
        <v>1078</v>
      </c>
    </row>
    <row r="307" spans="1:5" x14ac:dyDescent="0.3">
      <c r="A307" s="30" t="s">
        <v>771</v>
      </c>
      <c r="B307" s="28" t="s">
        <v>772</v>
      </c>
      <c r="C307" s="20">
        <v>43091</v>
      </c>
      <c r="D307" s="20">
        <v>43097</v>
      </c>
      <c r="E307" s="7" t="s">
        <v>1215</v>
      </c>
    </row>
    <row r="308" spans="1:5" x14ac:dyDescent="0.3">
      <c r="A308" s="30" t="s">
        <v>773</v>
      </c>
      <c r="B308" s="28" t="s">
        <v>774</v>
      </c>
      <c r="C308" s="20">
        <v>43091</v>
      </c>
      <c r="D308" s="20">
        <v>43097</v>
      </c>
      <c r="E308" s="7" t="s">
        <v>1216</v>
      </c>
    </row>
    <row r="309" spans="1:5" x14ac:dyDescent="0.3">
      <c r="A309" s="30" t="s">
        <v>775</v>
      </c>
      <c r="B309" s="28" t="s">
        <v>776</v>
      </c>
      <c r="C309" s="20">
        <v>43091</v>
      </c>
      <c r="D309" s="20">
        <v>43099</v>
      </c>
      <c r="E309" s="7" t="s">
        <v>1217</v>
      </c>
    </row>
    <row r="310" spans="1:5" x14ac:dyDescent="0.3">
      <c r="A310" s="30" t="s">
        <v>245</v>
      </c>
      <c r="B310" s="28" t="s">
        <v>246</v>
      </c>
      <c r="C310" s="4">
        <v>42936</v>
      </c>
      <c r="D310" s="4">
        <v>42949</v>
      </c>
      <c r="E310" s="7" t="s">
        <v>936</v>
      </c>
    </row>
    <row r="311" spans="1:5" x14ac:dyDescent="0.3">
      <c r="A311" s="30" t="s">
        <v>357</v>
      </c>
      <c r="B311" s="28" t="s">
        <v>358</v>
      </c>
      <c r="C311" s="4">
        <v>42937</v>
      </c>
      <c r="D311" s="4">
        <v>42950</v>
      </c>
      <c r="E311" s="7" t="s">
        <v>994</v>
      </c>
    </row>
    <row r="312" spans="1:5" x14ac:dyDescent="0.3">
      <c r="A312" s="30" t="s">
        <v>777</v>
      </c>
      <c r="B312" s="28" t="s">
        <v>778</v>
      </c>
      <c r="C312" s="20">
        <v>43091</v>
      </c>
      <c r="D312" s="20">
        <v>43099</v>
      </c>
      <c r="E312" s="7" t="s">
        <v>1218</v>
      </c>
    </row>
    <row r="313" spans="1:5" x14ac:dyDescent="0.3">
      <c r="A313" s="30" t="s">
        <v>509</v>
      </c>
      <c r="B313" s="28" t="s">
        <v>510</v>
      </c>
      <c r="C313" s="4">
        <v>43013</v>
      </c>
      <c r="D313" s="4">
        <v>43021</v>
      </c>
      <c r="E313" s="7" t="s">
        <v>1079</v>
      </c>
    </row>
    <row r="314" spans="1:5" x14ac:dyDescent="0.3">
      <c r="A314" s="30" t="s">
        <v>359</v>
      </c>
      <c r="B314" s="28" t="s">
        <v>360</v>
      </c>
      <c r="C314" s="4">
        <v>42937</v>
      </c>
      <c r="D314" s="4">
        <v>42950</v>
      </c>
      <c r="E314" s="7" t="s">
        <v>995</v>
      </c>
    </row>
    <row r="315" spans="1:5" x14ac:dyDescent="0.3">
      <c r="A315" s="30" t="s">
        <v>779</v>
      </c>
      <c r="B315" s="28" t="s">
        <v>780</v>
      </c>
      <c r="C315" s="20">
        <v>43091</v>
      </c>
      <c r="D315" s="20">
        <v>43097</v>
      </c>
      <c r="E315" s="7" t="s">
        <v>1219</v>
      </c>
    </row>
    <row r="316" spans="1:5" x14ac:dyDescent="0.3">
      <c r="A316" s="30" t="s">
        <v>247</v>
      </c>
      <c r="B316" s="28" t="s">
        <v>248</v>
      </c>
      <c r="C316" s="4">
        <v>42936</v>
      </c>
      <c r="D316" s="4">
        <v>42949</v>
      </c>
      <c r="E316" s="7" t="s">
        <v>937</v>
      </c>
    </row>
    <row r="317" spans="1:5" x14ac:dyDescent="0.3">
      <c r="A317" s="30" t="s">
        <v>249</v>
      </c>
      <c r="B317" s="28" t="s">
        <v>250</v>
      </c>
      <c r="C317" s="4">
        <v>42936</v>
      </c>
      <c r="D317" s="4">
        <v>42958</v>
      </c>
      <c r="E317" s="7" t="s">
        <v>938</v>
      </c>
    </row>
    <row r="318" spans="1:5" x14ac:dyDescent="0.3">
      <c r="A318" s="30" t="s">
        <v>781</v>
      </c>
      <c r="B318" s="28" t="s">
        <v>782</v>
      </c>
      <c r="C318" s="20">
        <v>43091</v>
      </c>
      <c r="D318" s="20">
        <v>43099</v>
      </c>
      <c r="E318" s="7" t="s">
        <v>1220</v>
      </c>
    </row>
    <row r="319" spans="1:5" x14ac:dyDescent="0.3">
      <c r="A319" s="30" t="s">
        <v>608</v>
      </c>
      <c r="B319" s="28" t="s">
        <v>609</v>
      </c>
      <c r="C319" s="20">
        <v>43091</v>
      </c>
      <c r="D319" s="20">
        <v>43097</v>
      </c>
      <c r="E319" s="7" t="s">
        <v>1132</v>
      </c>
    </row>
    <row r="320" spans="1:5" x14ac:dyDescent="0.3">
      <c r="A320" s="30" t="s">
        <v>783</v>
      </c>
      <c r="B320" s="28" t="s">
        <v>784</v>
      </c>
      <c r="C320" s="20">
        <v>43091</v>
      </c>
      <c r="D320" s="20">
        <v>43099</v>
      </c>
      <c r="E320" s="7" t="s">
        <v>1221</v>
      </c>
    </row>
    <row r="321" spans="1:5" x14ac:dyDescent="0.3">
      <c r="A321" s="30" t="s">
        <v>361</v>
      </c>
      <c r="B321" s="28" t="s">
        <v>362</v>
      </c>
      <c r="C321" s="4">
        <v>42937</v>
      </c>
      <c r="D321" s="4">
        <v>42950</v>
      </c>
      <c r="E321" s="7" t="s">
        <v>996</v>
      </c>
    </row>
    <row r="322" spans="1:5" x14ac:dyDescent="0.3">
      <c r="A322" s="30" t="s">
        <v>251</v>
      </c>
      <c r="B322" s="28" t="s">
        <v>252</v>
      </c>
      <c r="C322" s="4">
        <v>42936</v>
      </c>
      <c r="D322" s="4">
        <v>42949</v>
      </c>
      <c r="E322" s="7" t="s">
        <v>939</v>
      </c>
    </row>
    <row r="323" spans="1:5" x14ac:dyDescent="0.3">
      <c r="A323" s="30" t="s">
        <v>511</v>
      </c>
      <c r="B323" s="28" t="s">
        <v>512</v>
      </c>
      <c r="C323" s="4">
        <v>43013</v>
      </c>
      <c r="D323" s="4">
        <v>43021</v>
      </c>
      <c r="E323" s="7" t="s">
        <v>1080</v>
      </c>
    </row>
    <row r="324" spans="1:5" x14ac:dyDescent="0.3">
      <c r="A324" s="30" t="s">
        <v>619</v>
      </c>
      <c r="B324" s="28" t="s">
        <v>1300</v>
      </c>
      <c r="C324" s="20">
        <v>43091</v>
      </c>
      <c r="D324" s="20">
        <v>43099</v>
      </c>
      <c r="E324" s="7" t="s">
        <v>1138</v>
      </c>
    </row>
    <row r="325" spans="1:5" x14ac:dyDescent="0.3">
      <c r="A325" s="30" t="s">
        <v>513</v>
      </c>
      <c r="B325" s="28" t="s">
        <v>514</v>
      </c>
      <c r="C325" s="17">
        <v>43013</v>
      </c>
      <c r="D325" s="13">
        <v>43022</v>
      </c>
      <c r="E325" s="11" t="s">
        <v>1081</v>
      </c>
    </row>
    <row r="326" spans="1:5" x14ac:dyDescent="0.3">
      <c r="A326" s="30" t="s">
        <v>785</v>
      </c>
      <c r="B326" s="28" t="s">
        <v>786</v>
      </c>
      <c r="C326" s="20">
        <v>43091</v>
      </c>
      <c r="D326" s="20">
        <v>43099</v>
      </c>
      <c r="E326" s="7" t="s">
        <v>1222</v>
      </c>
    </row>
    <row r="327" spans="1:5" x14ac:dyDescent="0.3">
      <c r="A327" s="30" t="s">
        <v>787</v>
      </c>
      <c r="B327" s="28" t="s">
        <v>788</v>
      </c>
      <c r="C327" s="20">
        <v>43091</v>
      </c>
      <c r="D327" s="20">
        <v>43097</v>
      </c>
      <c r="E327" s="7" t="s">
        <v>1223</v>
      </c>
    </row>
    <row r="328" spans="1:5" x14ac:dyDescent="0.3">
      <c r="A328" s="30" t="s">
        <v>789</v>
      </c>
      <c r="B328" s="28" t="s">
        <v>790</v>
      </c>
      <c r="C328" s="20">
        <v>43091</v>
      </c>
      <c r="D328" s="20">
        <v>43097</v>
      </c>
      <c r="E328" s="7" t="s">
        <v>1224</v>
      </c>
    </row>
    <row r="329" spans="1:5" x14ac:dyDescent="0.3">
      <c r="A329" s="30" t="s">
        <v>791</v>
      </c>
      <c r="B329" s="28" t="s">
        <v>792</v>
      </c>
      <c r="C329" s="20">
        <v>43091</v>
      </c>
      <c r="D329" s="20">
        <v>43097</v>
      </c>
      <c r="E329" s="7" t="s">
        <v>1225</v>
      </c>
    </row>
    <row r="330" spans="1:5" x14ac:dyDescent="0.3">
      <c r="A330" s="30" t="s">
        <v>253</v>
      </c>
      <c r="B330" s="28" t="s">
        <v>254</v>
      </c>
      <c r="C330" s="4">
        <v>42936</v>
      </c>
      <c r="D330" s="4">
        <v>42949</v>
      </c>
      <c r="E330" s="7" t="s">
        <v>940</v>
      </c>
    </row>
    <row r="331" spans="1:5" x14ac:dyDescent="0.3">
      <c r="A331" s="30" t="s">
        <v>363</v>
      </c>
      <c r="B331" s="28" t="s">
        <v>364</v>
      </c>
      <c r="C331" s="4">
        <v>42937</v>
      </c>
      <c r="D331" s="4">
        <v>42949</v>
      </c>
      <c r="E331" s="7" t="s">
        <v>997</v>
      </c>
    </row>
    <row r="332" spans="1:5" x14ac:dyDescent="0.3">
      <c r="A332" s="30" t="s">
        <v>516</v>
      </c>
      <c r="B332" s="28" t="s">
        <v>517</v>
      </c>
      <c r="C332" s="4">
        <v>43013</v>
      </c>
      <c r="D332" s="4">
        <v>43021</v>
      </c>
      <c r="E332" s="7" t="s">
        <v>1083</v>
      </c>
    </row>
    <row r="333" spans="1:5" x14ac:dyDescent="0.3">
      <c r="A333" s="30" t="s">
        <v>793</v>
      </c>
      <c r="B333" s="28" t="s">
        <v>794</v>
      </c>
      <c r="C333" s="20">
        <v>43091</v>
      </c>
      <c r="D333" s="20">
        <v>43099</v>
      </c>
      <c r="E333" s="7" t="s">
        <v>1226</v>
      </c>
    </row>
    <row r="334" spans="1:5" x14ac:dyDescent="0.3">
      <c r="A334" s="30" t="s">
        <v>365</v>
      </c>
      <c r="B334" s="28" t="s">
        <v>366</v>
      </c>
      <c r="C334" s="4">
        <v>42937</v>
      </c>
      <c r="D334" s="4">
        <v>42949</v>
      </c>
      <c r="E334" s="7" t="s">
        <v>998</v>
      </c>
    </row>
    <row r="335" spans="1:5" x14ac:dyDescent="0.3">
      <c r="A335" s="30" t="s">
        <v>255</v>
      </c>
      <c r="B335" s="28" t="s">
        <v>256</v>
      </c>
      <c r="C335" s="4">
        <v>42936</v>
      </c>
      <c r="D335" s="4">
        <v>42949</v>
      </c>
      <c r="E335" s="7" t="s">
        <v>941</v>
      </c>
    </row>
    <row r="336" spans="1:5" x14ac:dyDescent="0.3">
      <c r="A336" s="30" t="s">
        <v>575</v>
      </c>
      <c r="B336" s="28" t="s">
        <v>576</v>
      </c>
      <c r="C336" s="19">
        <v>43049</v>
      </c>
      <c r="D336" s="19">
        <v>43057</v>
      </c>
      <c r="E336" s="7" t="s">
        <v>1115</v>
      </c>
    </row>
    <row r="337" spans="1:5" x14ac:dyDescent="0.3">
      <c r="A337" s="30" t="s">
        <v>819</v>
      </c>
      <c r="B337" s="28" t="s">
        <v>820</v>
      </c>
      <c r="C337" s="27">
        <v>43165</v>
      </c>
      <c r="D337" s="27">
        <v>43181</v>
      </c>
      <c r="E337" s="7" t="s">
        <v>1352</v>
      </c>
    </row>
    <row r="338" spans="1:5" x14ac:dyDescent="0.3">
      <c r="A338" s="30" t="s">
        <v>257</v>
      </c>
      <c r="B338" s="28" t="s">
        <v>1267</v>
      </c>
      <c r="C338" s="6">
        <v>42936</v>
      </c>
      <c r="D338" s="6">
        <v>42949</v>
      </c>
      <c r="E338" s="7" t="s">
        <v>942</v>
      </c>
    </row>
    <row r="339" spans="1:5" x14ac:dyDescent="0.3">
      <c r="A339" s="30" t="s">
        <v>795</v>
      </c>
      <c r="B339" s="28" t="s">
        <v>796</v>
      </c>
      <c r="C339" s="20">
        <v>43091</v>
      </c>
      <c r="D339" s="20">
        <v>43097</v>
      </c>
      <c r="E339" s="7" t="s">
        <v>1227</v>
      </c>
    </row>
    <row r="340" spans="1:5" x14ac:dyDescent="0.3">
      <c r="A340" s="30" t="s">
        <v>797</v>
      </c>
      <c r="B340" s="28" t="s">
        <v>798</v>
      </c>
      <c r="C340" s="20">
        <v>43091</v>
      </c>
      <c r="D340" s="20">
        <v>43097</v>
      </c>
      <c r="E340" s="7" t="s">
        <v>1228</v>
      </c>
    </row>
    <row r="341" spans="1:5" x14ac:dyDescent="0.3">
      <c r="A341" s="30" t="s">
        <v>367</v>
      </c>
      <c r="B341" s="28" t="s">
        <v>368</v>
      </c>
      <c r="C341" s="4">
        <v>42937</v>
      </c>
      <c r="D341" s="4">
        <v>42958</v>
      </c>
      <c r="E341" s="7" t="s">
        <v>999</v>
      </c>
    </row>
    <row r="342" spans="1:5" x14ac:dyDescent="0.3">
      <c r="A342" s="30" t="s">
        <v>799</v>
      </c>
      <c r="B342" s="28" t="s">
        <v>800</v>
      </c>
      <c r="C342" s="20">
        <v>43091</v>
      </c>
      <c r="D342" s="20">
        <v>43097</v>
      </c>
      <c r="E342" s="7" t="s">
        <v>1229</v>
      </c>
    </row>
    <row r="343" spans="1:5" x14ac:dyDescent="0.3">
      <c r="A343" s="30" t="s">
        <v>801</v>
      </c>
      <c r="B343" s="28" t="s">
        <v>802</v>
      </c>
      <c r="C343" s="20">
        <v>43091</v>
      </c>
      <c r="D343" s="20">
        <v>43099</v>
      </c>
      <c r="E343" s="7" t="s">
        <v>1230</v>
      </c>
    </row>
    <row r="344" spans="1:5" x14ac:dyDescent="0.3">
      <c r="A344" s="30" t="s">
        <v>803</v>
      </c>
      <c r="B344" s="28" t="s">
        <v>804</v>
      </c>
      <c r="C344" s="20">
        <v>43091</v>
      </c>
      <c r="D344" s="20">
        <v>43099</v>
      </c>
      <c r="E344" s="7" t="s">
        <v>1231</v>
      </c>
    </row>
    <row r="345" spans="1:5" x14ac:dyDescent="0.3">
      <c r="A345" s="30" t="s">
        <v>518</v>
      </c>
      <c r="B345" s="28" t="s">
        <v>519</v>
      </c>
      <c r="C345" s="18">
        <v>43013</v>
      </c>
      <c r="D345" s="13">
        <v>43022</v>
      </c>
      <c r="E345" s="7" t="s">
        <v>1084</v>
      </c>
    </row>
    <row r="346" spans="1:5" x14ac:dyDescent="0.3">
      <c r="A346" s="30" t="s">
        <v>369</v>
      </c>
      <c r="B346" s="28" t="s">
        <v>1265</v>
      </c>
      <c r="C346" s="4">
        <v>42937</v>
      </c>
      <c r="D346" s="4">
        <v>42949</v>
      </c>
      <c r="E346" s="7" t="s">
        <v>1000</v>
      </c>
    </row>
    <row r="347" spans="1:5" x14ac:dyDescent="0.3">
      <c r="A347" s="30" t="s">
        <v>520</v>
      </c>
      <c r="B347" s="28" t="s">
        <v>1266</v>
      </c>
      <c r="C347" s="4">
        <v>43013</v>
      </c>
      <c r="D347" s="4">
        <v>43021</v>
      </c>
      <c r="E347" s="7" t="s">
        <v>1085</v>
      </c>
    </row>
    <row r="348" spans="1:5" x14ac:dyDescent="0.3">
      <c r="A348" s="30" t="s">
        <v>521</v>
      </c>
      <c r="B348" s="28" t="s">
        <v>522</v>
      </c>
      <c r="C348" s="18">
        <v>43013</v>
      </c>
      <c r="D348" s="13">
        <v>43022</v>
      </c>
      <c r="E348" s="7" t="s">
        <v>1086</v>
      </c>
    </row>
    <row r="349" spans="1:5" x14ac:dyDescent="0.3">
      <c r="A349" s="30" t="s">
        <v>523</v>
      </c>
      <c r="B349" s="28" t="s">
        <v>1271</v>
      </c>
      <c r="C349" s="4">
        <v>43091</v>
      </c>
      <c r="D349" s="4">
        <v>43099</v>
      </c>
      <c r="E349" s="7" t="s">
        <v>1087</v>
      </c>
    </row>
    <row r="350" spans="1:5" x14ac:dyDescent="0.3">
      <c r="A350" s="30" t="s">
        <v>817</v>
      </c>
      <c r="B350" s="28" t="s">
        <v>818</v>
      </c>
      <c r="C350" s="20">
        <v>43160</v>
      </c>
      <c r="D350" s="27">
        <v>43169</v>
      </c>
      <c r="E350" s="7" t="s">
        <v>1238</v>
      </c>
    </row>
    <row r="351" spans="1:5" x14ac:dyDescent="0.3">
      <c r="A351" s="30" t="s">
        <v>577</v>
      </c>
      <c r="B351" s="28" t="s">
        <v>578</v>
      </c>
      <c r="C351" s="20">
        <v>43049</v>
      </c>
      <c r="D351" s="20">
        <v>43057</v>
      </c>
      <c r="E351" s="7" t="s">
        <v>1116</v>
      </c>
    </row>
    <row r="352" spans="1:5" x14ac:dyDescent="0.3">
      <c r="A352" s="30" t="s">
        <v>370</v>
      </c>
      <c r="B352" s="28" t="s">
        <v>1264</v>
      </c>
      <c r="C352" s="4">
        <v>42937</v>
      </c>
      <c r="D352" s="4">
        <v>42949</v>
      </c>
      <c r="E352" s="7" t="s">
        <v>1001</v>
      </c>
    </row>
    <row r="353" spans="1:5" x14ac:dyDescent="0.3">
      <c r="A353" s="30" t="s">
        <v>579</v>
      </c>
      <c r="B353" s="28" t="s">
        <v>1270</v>
      </c>
      <c r="C353" s="19">
        <v>43049</v>
      </c>
      <c r="D353" s="19">
        <v>43055</v>
      </c>
      <c r="E353" s="7" t="s">
        <v>1117</v>
      </c>
    </row>
    <row r="354" spans="1:5" x14ac:dyDescent="0.3">
      <c r="A354" s="30" t="s">
        <v>824</v>
      </c>
      <c r="B354" s="28" t="s">
        <v>825</v>
      </c>
      <c r="C354" s="27">
        <v>43293</v>
      </c>
      <c r="D354" s="27">
        <v>43300</v>
      </c>
      <c r="E354" s="62" t="s">
        <v>1353</v>
      </c>
    </row>
    <row r="355" spans="1:5" x14ac:dyDescent="0.3">
      <c r="A355" s="30" t="s">
        <v>258</v>
      </c>
      <c r="B355" s="28" t="s">
        <v>259</v>
      </c>
      <c r="C355" s="4">
        <v>42936</v>
      </c>
      <c r="D355" s="4">
        <v>42949</v>
      </c>
      <c r="E355" s="7" t="s">
        <v>943</v>
      </c>
    </row>
    <row r="356" spans="1:5" x14ac:dyDescent="0.3">
      <c r="A356" s="30" t="s">
        <v>821</v>
      </c>
      <c r="B356" s="28" t="s">
        <v>1269</v>
      </c>
      <c r="C356" s="20">
        <v>43160</v>
      </c>
      <c r="D356" s="27">
        <v>43169</v>
      </c>
      <c r="E356" s="7" t="s">
        <v>1239</v>
      </c>
    </row>
    <row r="357" spans="1:5" x14ac:dyDescent="0.3">
      <c r="A357" s="30" t="s">
        <v>826</v>
      </c>
      <c r="B357" s="28" t="s">
        <v>827</v>
      </c>
      <c r="C357" s="27">
        <v>43293</v>
      </c>
      <c r="D357" s="27">
        <v>43300</v>
      </c>
      <c r="E357" s="62" t="s">
        <v>1354</v>
      </c>
    </row>
    <row r="358" spans="1:5" x14ac:dyDescent="0.3">
      <c r="A358" s="30" t="s">
        <v>805</v>
      </c>
      <c r="B358" s="28" t="s">
        <v>806</v>
      </c>
      <c r="C358" s="20">
        <v>43091</v>
      </c>
      <c r="D358" s="20">
        <v>43097</v>
      </c>
      <c r="E358" s="7" t="s">
        <v>1232</v>
      </c>
    </row>
    <row r="359" spans="1:5" x14ac:dyDescent="0.3">
      <c r="A359" s="30" t="s">
        <v>580</v>
      </c>
      <c r="B359" s="28" t="s">
        <v>1273</v>
      </c>
      <c r="C359" s="19">
        <v>43049</v>
      </c>
      <c r="D359" s="19">
        <v>43055</v>
      </c>
      <c r="E359" s="7" t="s">
        <v>1118</v>
      </c>
    </row>
    <row r="360" spans="1:5" x14ac:dyDescent="0.3">
      <c r="A360" s="30" t="s">
        <v>371</v>
      </c>
      <c r="B360" s="28" t="s">
        <v>1268</v>
      </c>
      <c r="C360" s="4">
        <v>42937</v>
      </c>
      <c r="D360" s="4">
        <v>42949</v>
      </c>
      <c r="E360" s="7" t="s">
        <v>1002</v>
      </c>
    </row>
    <row r="361" spans="1:5" x14ac:dyDescent="0.3">
      <c r="A361" s="30" t="s">
        <v>372</v>
      </c>
      <c r="B361" s="28" t="s">
        <v>1272</v>
      </c>
      <c r="C361" s="4">
        <v>42937</v>
      </c>
      <c r="D361" s="4">
        <v>42949</v>
      </c>
      <c r="E361" s="7" t="s">
        <v>1003</v>
      </c>
    </row>
    <row r="362" spans="1:5" x14ac:dyDescent="0.3">
      <c r="A362" s="30" t="s">
        <v>828</v>
      </c>
      <c r="B362" s="28" t="s">
        <v>829</v>
      </c>
      <c r="C362" s="27">
        <v>43259</v>
      </c>
      <c r="D362" s="27">
        <v>43265</v>
      </c>
      <c r="E362" s="62" t="s">
        <v>1355</v>
      </c>
    </row>
    <row r="363" spans="1:5" x14ac:dyDescent="0.3">
      <c r="A363" s="30" t="s">
        <v>830</v>
      </c>
      <c r="B363" s="28" t="s">
        <v>1290</v>
      </c>
      <c r="C363" s="27">
        <v>43293</v>
      </c>
      <c r="D363" s="27">
        <v>43300</v>
      </c>
      <c r="E363" s="62" t="s">
        <v>1356</v>
      </c>
    </row>
    <row r="364" spans="1:5" x14ac:dyDescent="0.3">
      <c r="A364" s="30" t="s">
        <v>524</v>
      </c>
      <c r="B364" s="28" t="s">
        <v>525</v>
      </c>
      <c r="C364" s="4">
        <v>43013</v>
      </c>
      <c r="D364" s="4">
        <v>43021</v>
      </c>
      <c r="E364" s="7" t="s">
        <v>1088</v>
      </c>
    </row>
    <row r="365" spans="1:5" x14ac:dyDescent="0.3">
      <c r="A365" s="30" t="s">
        <v>807</v>
      </c>
      <c r="B365" s="28" t="s">
        <v>808</v>
      </c>
      <c r="C365" s="20">
        <v>43091</v>
      </c>
      <c r="D365" s="20">
        <v>43099</v>
      </c>
      <c r="E365" s="7" t="s">
        <v>1233</v>
      </c>
    </row>
    <row r="366" spans="1:5" x14ac:dyDescent="0.3">
      <c r="A366" s="30" t="s">
        <v>526</v>
      </c>
      <c r="B366" s="28" t="s">
        <v>1274</v>
      </c>
      <c r="C366" s="4">
        <v>43013</v>
      </c>
      <c r="D366" s="4">
        <v>43026</v>
      </c>
      <c r="E366" s="7" t="s">
        <v>1089</v>
      </c>
    </row>
    <row r="367" spans="1:5" x14ac:dyDescent="0.3">
      <c r="A367" s="30" t="s">
        <v>70</v>
      </c>
      <c r="B367" s="28" t="s">
        <v>71</v>
      </c>
      <c r="C367" s="4">
        <v>42908</v>
      </c>
      <c r="D367" s="4">
        <v>42916</v>
      </c>
      <c r="E367" s="7" t="s">
        <v>848</v>
      </c>
    </row>
    <row r="368" spans="1:5" x14ac:dyDescent="0.3">
      <c r="A368" s="30" t="s">
        <v>260</v>
      </c>
      <c r="B368" s="28" t="s">
        <v>1275</v>
      </c>
      <c r="C368" s="4">
        <v>42936</v>
      </c>
      <c r="D368" s="4">
        <v>42949</v>
      </c>
      <c r="E368" s="7" t="s">
        <v>944</v>
      </c>
    </row>
    <row r="369" spans="1:5" x14ac:dyDescent="0.3">
      <c r="A369" s="30" t="s">
        <v>373</v>
      </c>
      <c r="B369" s="28" t="s">
        <v>1276</v>
      </c>
      <c r="C369" s="4">
        <v>42937</v>
      </c>
      <c r="D369" s="4">
        <v>42949</v>
      </c>
      <c r="E369" s="7" t="s">
        <v>1004</v>
      </c>
    </row>
    <row r="370" spans="1:5" x14ac:dyDescent="0.3">
      <c r="A370" s="30" t="s">
        <v>822</v>
      </c>
      <c r="B370" s="28" t="s">
        <v>823</v>
      </c>
      <c r="C370" s="20">
        <v>43160</v>
      </c>
      <c r="D370" s="27">
        <v>43169</v>
      </c>
      <c r="E370" s="7" t="s">
        <v>1240</v>
      </c>
    </row>
    <row r="371" spans="1:5" x14ac:dyDescent="0.3">
      <c r="A371" s="30" t="s">
        <v>581</v>
      </c>
      <c r="B371" s="28" t="s">
        <v>1277</v>
      </c>
      <c r="C371" s="20">
        <v>43049</v>
      </c>
      <c r="D371" s="20">
        <v>43057</v>
      </c>
      <c r="E371" s="7" t="s">
        <v>1119</v>
      </c>
    </row>
    <row r="372" spans="1:5" x14ac:dyDescent="0.3">
      <c r="A372" s="30" t="s">
        <v>610</v>
      </c>
      <c r="B372" s="28" t="s">
        <v>1278</v>
      </c>
      <c r="C372" s="20">
        <v>43137</v>
      </c>
      <c r="D372" s="23">
        <v>43159</v>
      </c>
      <c r="E372" s="24" t="s">
        <v>1133</v>
      </c>
    </row>
    <row r="373" spans="1:5" x14ac:dyDescent="0.3">
      <c r="A373" s="30" t="s">
        <v>611</v>
      </c>
      <c r="B373" s="28" t="s">
        <v>1279</v>
      </c>
      <c r="C373" s="25"/>
      <c r="D373" s="25"/>
      <c r="E373" s="22"/>
    </row>
    <row r="374" spans="1:5" x14ac:dyDescent="0.3">
      <c r="A374" s="30" t="s">
        <v>582</v>
      </c>
      <c r="B374" s="28" t="s">
        <v>1288</v>
      </c>
      <c r="C374" s="20">
        <v>43049</v>
      </c>
      <c r="D374" s="20">
        <v>43057</v>
      </c>
      <c r="E374" s="7" t="s">
        <v>1120</v>
      </c>
    </row>
    <row r="375" spans="1:5" x14ac:dyDescent="0.3">
      <c r="A375" s="30" t="s">
        <v>831</v>
      </c>
      <c r="B375" s="28" t="s">
        <v>832</v>
      </c>
      <c r="C375" s="27">
        <v>43293</v>
      </c>
      <c r="D375" s="27">
        <v>43300</v>
      </c>
      <c r="E375" s="63" t="s">
        <v>1357</v>
      </c>
    </row>
    <row r="376" spans="1:5" x14ac:dyDescent="0.3">
      <c r="A376" s="30" t="s">
        <v>583</v>
      </c>
      <c r="B376" s="28" t="s">
        <v>584</v>
      </c>
      <c r="C376" s="19">
        <v>43091</v>
      </c>
      <c r="D376" s="19">
        <v>43097</v>
      </c>
      <c r="E376" s="7" t="s">
        <v>1121</v>
      </c>
    </row>
    <row r="377" spans="1:5" x14ac:dyDescent="0.3">
      <c r="A377" s="30" t="s">
        <v>527</v>
      </c>
      <c r="B377" s="28" t="s">
        <v>528</v>
      </c>
      <c r="C377" s="4">
        <v>43013</v>
      </c>
      <c r="D377" s="13">
        <v>43022</v>
      </c>
      <c r="E377" s="7" t="s">
        <v>1090</v>
      </c>
    </row>
    <row r="378" spans="1:5" x14ac:dyDescent="0.3">
      <c r="A378" s="30" t="s">
        <v>833</v>
      </c>
      <c r="B378" s="28" t="s">
        <v>834</v>
      </c>
      <c r="C378" s="27">
        <v>43259</v>
      </c>
      <c r="D378" s="27">
        <v>43265</v>
      </c>
      <c r="E378" s="62" t="s">
        <v>1358</v>
      </c>
    </row>
    <row r="379" spans="1:5" x14ac:dyDescent="0.3">
      <c r="A379" s="30" t="s">
        <v>809</v>
      </c>
      <c r="B379" s="28" t="s">
        <v>810</v>
      </c>
      <c r="C379" s="20">
        <v>43091</v>
      </c>
      <c r="D379" s="20">
        <v>43097</v>
      </c>
      <c r="E379" s="7" t="s">
        <v>1234</v>
      </c>
    </row>
    <row r="380" spans="1:5" x14ac:dyDescent="0.3">
      <c r="A380" s="30" t="s">
        <v>585</v>
      </c>
      <c r="B380" s="28" t="s">
        <v>586</v>
      </c>
      <c r="C380" s="19">
        <v>43049</v>
      </c>
      <c r="D380" s="19">
        <v>43057</v>
      </c>
      <c r="E380" s="7" t="s">
        <v>1122</v>
      </c>
    </row>
    <row r="381" spans="1:5" x14ac:dyDescent="0.3">
      <c r="A381" s="30" t="s">
        <v>529</v>
      </c>
      <c r="B381" s="28" t="s">
        <v>530</v>
      </c>
      <c r="C381" s="4">
        <v>43013</v>
      </c>
      <c r="D381" s="13">
        <v>43022</v>
      </c>
      <c r="E381" s="7" t="s">
        <v>1091</v>
      </c>
    </row>
    <row r="382" spans="1:5" x14ac:dyDescent="0.3">
      <c r="A382" s="30" t="s">
        <v>531</v>
      </c>
      <c r="B382" s="28" t="s">
        <v>532</v>
      </c>
      <c r="C382" s="4">
        <v>43013</v>
      </c>
      <c r="D382" s="13">
        <v>43022</v>
      </c>
      <c r="E382" s="7" t="s">
        <v>1092</v>
      </c>
    </row>
    <row r="383" spans="1:5" x14ac:dyDescent="0.3">
      <c r="A383" s="30" t="s">
        <v>533</v>
      </c>
      <c r="B383" s="28" t="s">
        <v>534</v>
      </c>
      <c r="C383" s="4">
        <v>43013</v>
      </c>
      <c r="D383" s="4">
        <v>43026</v>
      </c>
      <c r="E383" s="7" t="s">
        <v>1093</v>
      </c>
    </row>
    <row r="384" spans="1:5" x14ac:dyDescent="0.3">
      <c r="A384" s="30" t="s">
        <v>835</v>
      </c>
      <c r="B384" s="28" t="s">
        <v>836</v>
      </c>
      <c r="C384" s="27">
        <v>43259</v>
      </c>
      <c r="D384" s="27">
        <v>43418</v>
      </c>
      <c r="E384" s="62" t="s">
        <v>1359</v>
      </c>
    </row>
    <row r="385" spans="1:5" x14ac:dyDescent="0.3">
      <c r="A385" s="30" t="s">
        <v>374</v>
      </c>
      <c r="B385" s="28" t="s">
        <v>1280</v>
      </c>
      <c r="C385" s="4">
        <v>42937</v>
      </c>
      <c r="D385" s="4">
        <v>42949</v>
      </c>
      <c r="E385" s="7" t="s">
        <v>1005</v>
      </c>
    </row>
    <row r="386" spans="1:5" x14ac:dyDescent="0.3">
      <c r="A386" s="30" t="s">
        <v>375</v>
      </c>
      <c r="B386" s="28" t="s">
        <v>1282</v>
      </c>
      <c r="C386" s="4">
        <v>42937</v>
      </c>
      <c r="D386" s="4">
        <v>42949</v>
      </c>
      <c r="E386" s="7" t="s">
        <v>1006</v>
      </c>
    </row>
    <row r="387" spans="1:5" x14ac:dyDescent="0.3">
      <c r="A387" s="30" t="s">
        <v>376</v>
      </c>
      <c r="B387" s="28" t="s">
        <v>1281</v>
      </c>
      <c r="C387" s="4">
        <v>42937</v>
      </c>
      <c r="D387" s="4">
        <v>42949</v>
      </c>
      <c r="E387" s="7" t="s">
        <v>1007</v>
      </c>
    </row>
    <row r="388" spans="1:5" x14ac:dyDescent="0.3">
      <c r="A388" s="30" t="s">
        <v>377</v>
      </c>
      <c r="B388" s="28" t="s">
        <v>1283</v>
      </c>
      <c r="C388" s="4">
        <v>42937</v>
      </c>
      <c r="D388" s="4">
        <v>42949</v>
      </c>
      <c r="E388" s="7" t="s">
        <v>1008</v>
      </c>
    </row>
    <row r="389" spans="1:5" x14ac:dyDescent="0.3">
      <c r="A389" s="30" t="s">
        <v>378</v>
      </c>
      <c r="B389" s="28" t="s">
        <v>379</v>
      </c>
      <c r="C389" s="4">
        <v>42937</v>
      </c>
      <c r="D389" s="4">
        <v>42949</v>
      </c>
      <c r="E389" s="7" t="s">
        <v>1009</v>
      </c>
    </row>
    <row r="390" spans="1:5" x14ac:dyDescent="0.3">
      <c r="A390" s="30" t="s">
        <v>380</v>
      </c>
      <c r="B390" s="28" t="s">
        <v>1284</v>
      </c>
      <c r="C390" s="4">
        <v>42937</v>
      </c>
      <c r="D390" s="4">
        <v>42949</v>
      </c>
      <c r="E390" s="7" t="s">
        <v>1010</v>
      </c>
    </row>
    <row r="391" spans="1:5" x14ac:dyDescent="0.3">
      <c r="A391" s="30" t="s">
        <v>381</v>
      </c>
      <c r="B391" s="28" t="s">
        <v>1285</v>
      </c>
      <c r="C391" s="6">
        <v>42937</v>
      </c>
      <c r="D391" s="6">
        <v>42949</v>
      </c>
      <c r="E391" s="7" t="s">
        <v>1011</v>
      </c>
    </row>
    <row r="392" spans="1:5" x14ac:dyDescent="0.3">
      <c r="A392" s="30" t="s">
        <v>382</v>
      </c>
      <c r="B392" s="28" t="s">
        <v>383</v>
      </c>
      <c r="C392" s="4">
        <v>42937</v>
      </c>
      <c r="D392" s="4">
        <v>42949</v>
      </c>
      <c r="E392" s="7" t="s">
        <v>1012</v>
      </c>
    </row>
    <row r="393" spans="1:5" x14ac:dyDescent="0.3">
      <c r="A393" s="30" t="s">
        <v>384</v>
      </c>
      <c r="B393" s="28" t="s">
        <v>385</v>
      </c>
      <c r="C393" s="4">
        <v>42937</v>
      </c>
      <c r="D393" s="4">
        <v>42949</v>
      </c>
      <c r="E393" s="7" t="s">
        <v>1013</v>
      </c>
    </row>
    <row r="394" spans="1:5" x14ac:dyDescent="0.3">
      <c r="A394" s="30" t="s">
        <v>386</v>
      </c>
      <c r="B394" s="28" t="s">
        <v>387</v>
      </c>
      <c r="C394" s="4">
        <v>42937</v>
      </c>
      <c r="D394" s="4">
        <v>42949</v>
      </c>
      <c r="E394" s="7" t="s">
        <v>1014</v>
      </c>
    </row>
    <row r="395" spans="1:5" x14ac:dyDescent="0.3">
      <c r="A395" s="30" t="s">
        <v>388</v>
      </c>
      <c r="B395" s="28" t="s">
        <v>389</v>
      </c>
      <c r="C395" s="4">
        <v>42937</v>
      </c>
      <c r="D395" s="4">
        <v>42949</v>
      </c>
      <c r="E395" s="7" t="s">
        <v>1015</v>
      </c>
    </row>
    <row r="396" spans="1:5" x14ac:dyDescent="0.3">
      <c r="A396" s="30" t="s">
        <v>587</v>
      </c>
      <c r="B396" s="28" t="s">
        <v>588</v>
      </c>
      <c r="C396" s="19">
        <v>43259</v>
      </c>
      <c r="D396" s="19">
        <v>43265</v>
      </c>
      <c r="E396" s="7" t="s">
        <v>1360</v>
      </c>
    </row>
    <row r="397" spans="1:5" x14ac:dyDescent="0.3">
      <c r="A397" s="30">
        <v>7503</v>
      </c>
      <c r="B397" s="28" t="s">
        <v>390</v>
      </c>
      <c r="C397" s="12">
        <v>42937</v>
      </c>
      <c r="D397" s="12">
        <v>42949</v>
      </c>
      <c r="E397" s="7" t="s">
        <v>1016</v>
      </c>
    </row>
    <row r="398" spans="1:5" x14ac:dyDescent="0.3">
      <c r="A398" s="30" t="s">
        <v>391</v>
      </c>
      <c r="B398" s="28" t="s">
        <v>392</v>
      </c>
      <c r="C398" s="4">
        <v>42937</v>
      </c>
      <c r="D398" s="4">
        <v>42949</v>
      </c>
      <c r="E398" s="7" t="s">
        <v>1017</v>
      </c>
    </row>
    <row r="399" spans="1:5" x14ac:dyDescent="0.3">
      <c r="A399" s="30" t="s">
        <v>393</v>
      </c>
      <c r="B399" s="28" t="s">
        <v>1289</v>
      </c>
      <c r="C399" s="6">
        <v>42937</v>
      </c>
      <c r="D399" s="6">
        <v>42949</v>
      </c>
      <c r="E399" s="7" t="s">
        <v>1018</v>
      </c>
    </row>
    <row r="400" spans="1:5" x14ac:dyDescent="0.3">
      <c r="A400" s="30" t="s">
        <v>612</v>
      </c>
      <c r="B400" s="28" t="s">
        <v>613</v>
      </c>
      <c r="C400" s="20">
        <v>43091</v>
      </c>
      <c r="D400" s="20">
        <v>43097</v>
      </c>
      <c r="E400" s="7" t="s">
        <v>1134</v>
      </c>
    </row>
    <row r="401" spans="1:5" x14ac:dyDescent="0.3">
      <c r="A401" s="30" t="s">
        <v>394</v>
      </c>
      <c r="B401" s="28" t="s">
        <v>395</v>
      </c>
      <c r="C401" s="4">
        <v>42937</v>
      </c>
      <c r="D401" s="4">
        <v>42949</v>
      </c>
      <c r="E401" s="7" t="s">
        <v>1019</v>
      </c>
    </row>
    <row r="402" spans="1:5" x14ac:dyDescent="0.3">
      <c r="A402" s="30">
        <v>7520</v>
      </c>
      <c r="B402" s="28" t="s">
        <v>1286</v>
      </c>
      <c r="C402" s="4">
        <v>43091</v>
      </c>
      <c r="D402" s="4">
        <v>43099</v>
      </c>
      <c r="E402" s="7" t="s">
        <v>1020</v>
      </c>
    </row>
    <row r="403" spans="1:5" x14ac:dyDescent="0.3">
      <c r="A403" s="30" t="s">
        <v>396</v>
      </c>
      <c r="B403" s="28" t="s">
        <v>397</v>
      </c>
      <c r="C403" s="4">
        <v>42937</v>
      </c>
      <c r="D403" s="4">
        <v>42949</v>
      </c>
      <c r="E403" s="7" t="s">
        <v>1021</v>
      </c>
    </row>
    <row r="404" spans="1:5" x14ac:dyDescent="0.3">
      <c r="A404" s="30" t="s">
        <v>589</v>
      </c>
      <c r="B404" s="28" t="s">
        <v>590</v>
      </c>
      <c r="C404" s="19">
        <v>43049</v>
      </c>
      <c r="D404" s="19">
        <v>43057</v>
      </c>
      <c r="E404" s="7" t="s">
        <v>1123</v>
      </c>
    </row>
    <row r="405" spans="1:5" x14ac:dyDescent="0.3">
      <c r="A405" s="30" t="s">
        <v>591</v>
      </c>
      <c r="B405" s="28" t="s">
        <v>592</v>
      </c>
      <c r="C405" s="6">
        <v>43091</v>
      </c>
      <c r="D405" s="6">
        <v>43098</v>
      </c>
      <c r="E405" s="29" t="s">
        <v>1124</v>
      </c>
    </row>
    <row r="406" spans="1:5" x14ac:dyDescent="0.3">
      <c r="A406" s="30" t="s">
        <v>593</v>
      </c>
      <c r="B406" s="28" t="s">
        <v>594</v>
      </c>
      <c r="C406" s="6">
        <v>43091</v>
      </c>
      <c r="D406" s="6">
        <v>43098</v>
      </c>
      <c r="E406" s="29" t="s">
        <v>1124</v>
      </c>
    </row>
    <row r="407" spans="1:5" x14ac:dyDescent="0.3">
      <c r="A407" s="30" t="s">
        <v>261</v>
      </c>
      <c r="B407" s="28" t="s">
        <v>1301</v>
      </c>
      <c r="C407" s="4">
        <v>42936</v>
      </c>
      <c r="D407" s="4">
        <v>42949</v>
      </c>
      <c r="E407" s="7" t="s">
        <v>945</v>
      </c>
    </row>
    <row r="408" spans="1:5" x14ac:dyDescent="0.3">
      <c r="A408" s="30" t="s">
        <v>811</v>
      </c>
      <c r="B408" s="28" t="s">
        <v>812</v>
      </c>
      <c r="C408" s="20">
        <v>43091</v>
      </c>
      <c r="D408" s="20">
        <v>43099</v>
      </c>
      <c r="E408" s="7" t="s">
        <v>1235</v>
      </c>
    </row>
    <row r="409" spans="1:5" x14ac:dyDescent="0.3">
      <c r="A409" s="30" t="s">
        <v>815</v>
      </c>
      <c r="B409" s="28" t="s">
        <v>816</v>
      </c>
      <c r="C409" s="20">
        <v>43091</v>
      </c>
      <c r="D409" s="20">
        <v>43097</v>
      </c>
      <c r="E409" s="7" t="s">
        <v>1237</v>
      </c>
    </row>
    <row r="410" spans="1:5" x14ac:dyDescent="0.3">
      <c r="A410" s="30" t="s">
        <v>614</v>
      </c>
      <c r="B410" s="28" t="s">
        <v>615</v>
      </c>
      <c r="C410" s="20">
        <v>43091</v>
      </c>
      <c r="D410" s="20">
        <v>43099</v>
      </c>
      <c r="E410" s="7" t="s">
        <v>1135</v>
      </c>
    </row>
    <row r="411" spans="1:5" x14ac:dyDescent="0.3">
      <c r="A411" s="30" t="s">
        <v>616</v>
      </c>
      <c r="B411" s="28" t="s">
        <v>617</v>
      </c>
      <c r="C411" s="20">
        <v>43091</v>
      </c>
      <c r="D411" s="20">
        <v>43097</v>
      </c>
      <c r="E411" s="7" t="s">
        <v>1136</v>
      </c>
    </row>
    <row r="412" spans="1:5" x14ac:dyDescent="0.3">
      <c r="A412" s="30" t="s">
        <v>72</v>
      </c>
      <c r="B412" s="28" t="s">
        <v>73</v>
      </c>
      <c r="C412" s="4">
        <v>42908</v>
      </c>
      <c r="D412" s="4">
        <v>42916</v>
      </c>
      <c r="E412" s="5" t="s">
        <v>849</v>
      </c>
    </row>
    <row r="413" spans="1:5" x14ac:dyDescent="0.3">
      <c r="A413" s="30" t="s">
        <v>535</v>
      </c>
      <c r="B413" s="28" t="s">
        <v>536</v>
      </c>
      <c r="C413" s="4">
        <v>43013</v>
      </c>
      <c r="D413" s="18">
        <v>43022</v>
      </c>
      <c r="E413" s="7" t="s">
        <v>1094</v>
      </c>
    </row>
  </sheetData>
  <sortState ref="A2:E413">
    <sortCondition ref="A2:A4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E1710"/>
  <sheetViews>
    <sheetView zoomScale="70" zoomScaleNormal="70" workbookViewId="0">
      <pane ySplit="1" topLeftCell="A2" activePane="bottomLeft" state="frozen"/>
      <selection pane="bottomLeft" activeCell="D36" sqref="D36"/>
    </sheetView>
  </sheetViews>
  <sheetFormatPr baseColWidth="10" defaultRowHeight="14.4" x14ac:dyDescent="0.3"/>
  <cols>
    <col min="2" max="2" width="30.5546875" customWidth="1"/>
    <col min="4" max="4" width="12.88671875" bestFit="1" customWidth="1"/>
  </cols>
  <sheetData>
    <row r="1" spans="1:5" x14ac:dyDescent="0.3">
      <c r="A1" s="70" t="s">
        <v>57</v>
      </c>
      <c r="B1" s="71" t="s">
        <v>1252</v>
      </c>
      <c r="C1" s="71" t="s">
        <v>1408</v>
      </c>
      <c r="D1" t="s">
        <v>1256</v>
      </c>
      <c r="E1" t="s">
        <v>1257</v>
      </c>
    </row>
    <row r="2" spans="1:5" x14ac:dyDescent="0.3">
      <c r="A2" s="70" t="s">
        <v>398</v>
      </c>
      <c r="B2" s="71" t="s">
        <v>34</v>
      </c>
      <c r="C2" s="72">
        <v>0.76335876999999996</v>
      </c>
      <c r="D2">
        <f>IF(Recherche!$D$1='Base poids'!A2,1,0)</f>
        <v>0</v>
      </c>
      <c r="E2">
        <f>IF(D2=0,0,SUM($D$2:D2))</f>
        <v>0</v>
      </c>
    </row>
    <row r="3" spans="1:5" x14ac:dyDescent="0.3">
      <c r="A3" s="70" t="s">
        <v>398</v>
      </c>
      <c r="B3" s="71" t="s">
        <v>31</v>
      </c>
      <c r="C3" s="72">
        <v>0.12977099</v>
      </c>
      <c r="D3">
        <f>IF(Recherche!$D$1='Base poids'!A3,1,0)</f>
        <v>0</v>
      </c>
      <c r="E3">
        <f>IF(D3=0,0,SUM($D$2:D3))</f>
        <v>0</v>
      </c>
    </row>
    <row r="4" spans="1:5" x14ac:dyDescent="0.3">
      <c r="A4" s="70" t="s">
        <v>398</v>
      </c>
      <c r="B4" s="73" t="s">
        <v>1409</v>
      </c>
      <c r="C4" s="72">
        <v>0.10687022</v>
      </c>
      <c r="D4">
        <f>IF(Recherche!$D$1='Base poids'!A4,1,0)</f>
        <v>0</v>
      </c>
      <c r="E4">
        <f>IF(D4=0,0,SUM($D$2:D4))</f>
        <v>0</v>
      </c>
    </row>
    <row r="5" spans="1:5" x14ac:dyDescent="0.3">
      <c r="A5" s="70" t="s">
        <v>400</v>
      </c>
      <c r="B5" s="73" t="s">
        <v>1409</v>
      </c>
      <c r="C5" s="72">
        <v>0.32504730999999998</v>
      </c>
      <c r="D5">
        <f>IF(Recherche!$D$1='Base poids'!A5,1,0)</f>
        <v>0</v>
      </c>
      <c r="E5">
        <f>IF(D5=0,0,SUM($D$2:D5))</f>
        <v>0</v>
      </c>
    </row>
    <row r="6" spans="1:5" x14ac:dyDescent="0.3">
      <c r="A6" s="70" t="s">
        <v>400</v>
      </c>
      <c r="B6" s="71" t="s">
        <v>34</v>
      </c>
      <c r="C6" s="72">
        <v>0.27122037999999998</v>
      </c>
      <c r="D6">
        <f>IF(Recherche!$D$1='Base poids'!A6,1,0)</f>
        <v>0</v>
      </c>
      <c r="E6">
        <f>IF(D6=0,0,SUM($D$2:D6))</f>
        <v>0</v>
      </c>
    </row>
    <row r="7" spans="1:5" x14ac:dyDescent="0.3">
      <c r="A7" s="70" t="s">
        <v>400</v>
      </c>
      <c r="B7" s="71" t="s">
        <v>47</v>
      </c>
      <c r="C7" s="72">
        <v>0.21166753999999999</v>
      </c>
      <c r="D7">
        <f>IF(Recherche!$D$1='Base poids'!A7,1,0)</f>
        <v>0</v>
      </c>
      <c r="E7">
        <f>IF(D7=0,0,SUM($D$2:D7))</f>
        <v>0</v>
      </c>
    </row>
    <row r="8" spans="1:5" x14ac:dyDescent="0.3">
      <c r="A8" s="70" t="s">
        <v>400</v>
      </c>
      <c r="B8" s="71" t="s">
        <v>42</v>
      </c>
      <c r="C8" s="72">
        <v>0.14097023</v>
      </c>
      <c r="D8">
        <f>IF(Recherche!$D$1='Base poids'!A8,1,0)</f>
        <v>0</v>
      </c>
      <c r="E8">
        <f>IF(D8=0,0,SUM($D$2:D8))</f>
        <v>0</v>
      </c>
    </row>
    <row r="9" spans="1:5" x14ac:dyDescent="0.3">
      <c r="A9" s="70" t="s">
        <v>400</v>
      </c>
      <c r="B9" s="71" t="s">
        <v>31</v>
      </c>
      <c r="C9" s="72">
        <v>5.1094529999999999E-2</v>
      </c>
      <c r="D9">
        <f>IF(Recherche!$D$1='Base poids'!A9,1,0)</f>
        <v>0</v>
      </c>
      <c r="E9">
        <f>IF(D9=0,0,SUM($D$2:D9))</f>
        <v>0</v>
      </c>
    </row>
    <row r="10" spans="1:5" x14ac:dyDescent="0.3">
      <c r="A10" s="70" t="s">
        <v>59</v>
      </c>
      <c r="B10" s="73" t="s">
        <v>1410</v>
      </c>
      <c r="C10" s="72">
        <v>0.3659</v>
      </c>
      <c r="D10">
        <f>IF(Recherche!$D$1='Base poids'!A10,1,0)</f>
        <v>0</v>
      </c>
      <c r="E10">
        <f>IF(D10=0,0,SUM($D$2:D10))</f>
        <v>0</v>
      </c>
    </row>
    <row r="11" spans="1:5" x14ac:dyDescent="0.3">
      <c r="A11" s="70" t="s">
        <v>59</v>
      </c>
      <c r="B11" s="71" t="s">
        <v>34</v>
      </c>
      <c r="C11" s="72">
        <v>0.30259999999999998</v>
      </c>
      <c r="D11">
        <f>IF(Recherche!$D$1='Base poids'!A11,1,0)</f>
        <v>0</v>
      </c>
      <c r="E11">
        <f>IF(D11=0,0,SUM($D$2:D11))</f>
        <v>0</v>
      </c>
    </row>
    <row r="12" spans="1:5" x14ac:dyDescent="0.3">
      <c r="A12" s="70" t="s">
        <v>59</v>
      </c>
      <c r="B12" s="71" t="s">
        <v>42</v>
      </c>
      <c r="C12" s="72">
        <v>0.1195</v>
      </c>
      <c r="D12">
        <f>IF(Recherche!$D$1='Base poids'!A12,1,0)</f>
        <v>0</v>
      </c>
      <c r="E12">
        <f>IF(D12=0,0,SUM($D$2:D12))</f>
        <v>0</v>
      </c>
    </row>
    <row r="13" spans="1:5" x14ac:dyDescent="0.3">
      <c r="A13" s="70" t="s">
        <v>59</v>
      </c>
      <c r="B13" s="71" t="s">
        <v>47</v>
      </c>
      <c r="C13" s="72">
        <v>0.112</v>
      </c>
      <c r="D13">
        <f>IF(Recherche!$D$1='Base poids'!A13,1,0)</f>
        <v>0</v>
      </c>
      <c r="E13">
        <f>IF(D13=0,0,SUM($D$2:D13))</f>
        <v>0</v>
      </c>
    </row>
    <row r="14" spans="1:5" x14ac:dyDescent="0.3">
      <c r="A14" s="70" t="s">
        <v>59</v>
      </c>
      <c r="B14" s="71" t="s">
        <v>31</v>
      </c>
      <c r="C14" s="72">
        <v>9.9900000000000003E-2</v>
      </c>
      <c r="D14">
        <f>IF(Recherche!$D$1='Base poids'!A14,1,0)</f>
        <v>0</v>
      </c>
      <c r="E14">
        <f>IF(D14=0,0,SUM($D$2:D14))</f>
        <v>0</v>
      </c>
    </row>
    <row r="15" spans="1:5" x14ac:dyDescent="0.3">
      <c r="A15" s="70" t="s">
        <v>262</v>
      </c>
      <c r="B15" s="73" t="s">
        <v>1419</v>
      </c>
      <c r="C15" s="72">
        <v>0.41321379000000003</v>
      </c>
      <c r="D15">
        <f>IF(Recherche!$D$1='Base poids'!A15,1,0)</f>
        <v>0</v>
      </c>
      <c r="E15">
        <f>IF(D15=0,0,SUM($D$2:D15))</f>
        <v>0</v>
      </c>
    </row>
    <row r="16" spans="1:5" x14ac:dyDescent="0.3">
      <c r="A16" s="70" t="s">
        <v>262</v>
      </c>
      <c r="B16" s="71" t="s">
        <v>34</v>
      </c>
      <c r="C16" s="72">
        <v>0.35815191000000002</v>
      </c>
      <c r="D16">
        <f>IF(Recherche!$D$1='Base poids'!A16,1,0)</f>
        <v>0</v>
      </c>
      <c r="E16">
        <f>IF(D16=0,0,SUM($D$2:D16))</f>
        <v>0</v>
      </c>
    </row>
    <row r="17" spans="1:5" x14ac:dyDescent="0.3">
      <c r="A17" s="70" t="s">
        <v>262</v>
      </c>
      <c r="B17" s="71" t="s">
        <v>47</v>
      </c>
      <c r="C17" s="72">
        <v>0.17857195000000001</v>
      </c>
      <c r="D17">
        <f>IF(Recherche!$D$1='Base poids'!A17,1,0)</f>
        <v>0</v>
      </c>
      <c r="E17">
        <f>IF(D17=0,0,SUM($D$2:D17))</f>
        <v>0</v>
      </c>
    </row>
    <row r="18" spans="1:5" x14ac:dyDescent="0.3">
      <c r="A18" s="70" t="s">
        <v>262</v>
      </c>
      <c r="B18" s="71" t="s">
        <v>31</v>
      </c>
      <c r="C18" s="72">
        <v>5.0062330000000002E-2</v>
      </c>
      <c r="D18">
        <f>IF(Recherche!$D$1='Base poids'!A18,1,0)</f>
        <v>0</v>
      </c>
      <c r="E18">
        <f>IF(D18=0,0,SUM($D$2:D18))</f>
        <v>0</v>
      </c>
    </row>
    <row r="19" spans="1:5" x14ac:dyDescent="0.3">
      <c r="A19" s="70" t="s">
        <v>61</v>
      </c>
      <c r="B19" s="73" t="s">
        <v>1423</v>
      </c>
      <c r="C19" s="72">
        <v>0.2843</v>
      </c>
      <c r="D19">
        <f>IF(Recherche!$D$1='Base poids'!A19,1,0)</f>
        <v>0</v>
      </c>
      <c r="E19">
        <f>IF(D19=0,0,SUM($D$2:D19))</f>
        <v>0</v>
      </c>
    </row>
    <row r="20" spans="1:5" x14ac:dyDescent="0.3">
      <c r="A20" s="70" t="s">
        <v>61</v>
      </c>
      <c r="B20" s="71" t="s">
        <v>31</v>
      </c>
      <c r="C20" s="72">
        <v>0.24490000000000001</v>
      </c>
      <c r="D20">
        <f>IF(Recherche!$D$1='Base poids'!A20,1,0)</f>
        <v>0</v>
      </c>
      <c r="E20">
        <f>IF(D20=0,0,SUM($D$2:D20))</f>
        <v>0</v>
      </c>
    </row>
    <row r="21" spans="1:5" x14ac:dyDescent="0.3">
      <c r="A21" s="70" t="s">
        <v>61</v>
      </c>
      <c r="B21" s="71" t="s">
        <v>34</v>
      </c>
      <c r="C21" s="72">
        <v>0.19969999999999999</v>
      </c>
      <c r="D21">
        <f>IF(Recherche!$D$1='Base poids'!A21,1,0)</f>
        <v>0</v>
      </c>
      <c r="E21">
        <f>IF(D21=0,0,SUM($D$2:D21))</f>
        <v>0</v>
      </c>
    </row>
    <row r="22" spans="1:5" x14ac:dyDescent="0.3">
      <c r="A22" s="70" t="s">
        <v>61</v>
      </c>
      <c r="B22" s="71" t="s">
        <v>47</v>
      </c>
      <c r="C22" s="72">
        <v>0.15329999999999999</v>
      </c>
      <c r="D22">
        <f>IF(Recherche!$D$1='Base poids'!A22,1,0)</f>
        <v>0</v>
      </c>
      <c r="E22">
        <f>IF(D22=0,0,SUM($D$2:D22))</f>
        <v>0</v>
      </c>
    </row>
    <row r="23" spans="1:5" x14ac:dyDescent="0.3">
      <c r="A23" s="70" t="s">
        <v>61</v>
      </c>
      <c r="B23" s="71" t="s">
        <v>42</v>
      </c>
      <c r="C23" s="72">
        <v>0.1179</v>
      </c>
      <c r="D23">
        <f>IF(Recherche!$D$1='Base poids'!A23,1,0)</f>
        <v>0</v>
      </c>
      <c r="E23">
        <f>IF(D23=0,0,SUM($D$2:D23))</f>
        <v>0</v>
      </c>
    </row>
    <row r="24" spans="1:5" x14ac:dyDescent="0.3">
      <c r="A24" s="70" t="s">
        <v>74</v>
      </c>
      <c r="B24" s="73" t="s">
        <v>1411</v>
      </c>
      <c r="C24" s="72">
        <v>0.33186188</v>
      </c>
      <c r="D24">
        <f>IF(Recherche!$D$1='Base poids'!A24,1,0)</f>
        <v>0</v>
      </c>
      <c r="E24">
        <f>IF(D24=0,0,SUM($D$2:D24))</f>
        <v>0</v>
      </c>
    </row>
    <row r="25" spans="1:5" x14ac:dyDescent="0.3">
      <c r="A25" s="70" t="s">
        <v>74</v>
      </c>
      <c r="B25" s="71" t="s">
        <v>34</v>
      </c>
      <c r="C25" s="72">
        <v>0.30397104000000003</v>
      </c>
      <c r="D25">
        <f>IF(Recherche!$D$1='Base poids'!A25,1,0)</f>
        <v>0</v>
      </c>
      <c r="E25">
        <f>IF(D25=0,0,SUM($D$2:D25))</f>
        <v>0</v>
      </c>
    </row>
    <row r="26" spans="1:5" x14ac:dyDescent="0.3">
      <c r="A26" s="70" t="s">
        <v>74</v>
      </c>
      <c r="B26" s="71" t="s">
        <v>31</v>
      </c>
      <c r="C26" s="72">
        <v>0.23792008000000001</v>
      </c>
      <c r="D26">
        <f>IF(Recherche!$D$1='Base poids'!A26,1,0)</f>
        <v>0</v>
      </c>
      <c r="E26">
        <f>IF(D26=0,0,SUM($D$2:D26))</f>
        <v>0</v>
      </c>
    </row>
    <row r="27" spans="1:5" x14ac:dyDescent="0.3">
      <c r="A27" s="70" t="s">
        <v>74</v>
      </c>
      <c r="B27" s="71" t="s">
        <v>47</v>
      </c>
      <c r="C27" s="72">
        <v>0.12624698000000001</v>
      </c>
      <c r="D27">
        <f>IF(Recherche!$D$1='Base poids'!A27,1,0)</f>
        <v>0</v>
      </c>
      <c r="E27">
        <f>IF(D27=0,0,SUM($D$2:D27))</f>
        <v>0</v>
      </c>
    </row>
    <row r="28" spans="1:5" x14ac:dyDescent="0.3">
      <c r="A28" s="70" t="s">
        <v>402</v>
      </c>
      <c r="B28" s="71" t="s">
        <v>34</v>
      </c>
      <c r="C28" s="72">
        <v>0.34757573000000003</v>
      </c>
      <c r="D28">
        <f>IF(Recherche!$D$1='Base poids'!A28,1,0)</f>
        <v>0</v>
      </c>
      <c r="E28">
        <f>IF(D28=0,0,SUM($D$2:D28))</f>
        <v>0</v>
      </c>
    </row>
    <row r="29" spans="1:5" x14ac:dyDescent="0.3">
      <c r="A29" s="70" t="s">
        <v>402</v>
      </c>
      <c r="B29" s="73" t="s">
        <v>1411</v>
      </c>
      <c r="C29" s="72">
        <v>0.30322429000000001</v>
      </c>
      <c r="D29">
        <f>IF(Recherche!$D$1='Base poids'!A29,1,0)</f>
        <v>0</v>
      </c>
      <c r="E29">
        <f>IF(D29=0,0,SUM($D$2:D29))</f>
        <v>0</v>
      </c>
    </row>
    <row r="30" spans="1:5" x14ac:dyDescent="0.3">
      <c r="A30" s="70" t="s">
        <v>402</v>
      </c>
      <c r="B30" s="71" t="s">
        <v>31</v>
      </c>
      <c r="C30" s="72">
        <v>0.22128179000000001</v>
      </c>
      <c r="D30">
        <f>IF(Recherche!$D$1='Base poids'!A30,1,0)</f>
        <v>0</v>
      </c>
      <c r="E30">
        <f>IF(D30=0,0,SUM($D$2:D30))</f>
        <v>0</v>
      </c>
    </row>
    <row r="31" spans="1:5" x14ac:dyDescent="0.3">
      <c r="A31" s="70" t="s">
        <v>402</v>
      </c>
      <c r="B31" s="71" t="s">
        <v>47</v>
      </c>
      <c r="C31" s="72">
        <v>0.12791817</v>
      </c>
      <c r="D31">
        <f>IF(Recherche!$D$1='Base poids'!A31,1,0)</f>
        <v>0</v>
      </c>
      <c r="E31">
        <f>IF(D31=0,0,SUM($D$2:D31))</f>
        <v>0</v>
      </c>
    </row>
    <row r="32" spans="1:5" x14ac:dyDescent="0.3">
      <c r="A32" s="70" t="s">
        <v>628</v>
      </c>
      <c r="B32" s="71" t="s">
        <v>31</v>
      </c>
      <c r="C32" s="72">
        <v>0.27889999999999998</v>
      </c>
      <c r="D32">
        <f>IF(Recherche!$D$1='Base poids'!A32,1,0)</f>
        <v>0</v>
      </c>
      <c r="E32">
        <f>IF(D32=0,0,SUM($D$2:D32))</f>
        <v>0</v>
      </c>
    </row>
    <row r="33" spans="1:5" x14ac:dyDescent="0.3">
      <c r="A33" s="70" t="s">
        <v>628</v>
      </c>
      <c r="B33" s="73" t="s">
        <v>1412</v>
      </c>
      <c r="C33" s="72">
        <v>0.27829999999999999</v>
      </c>
      <c r="D33">
        <f>IF(Recherche!$D$1='Base poids'!A33,1,0)</f>
        <v>0</v>
      </c>
      <c r="E33">
        <f>IF(D33=0,0,SUM($D$2:D33))</f>
        <v>0</v>
      </c>
    </row>
    <row r="34" spans="1:5" x14ac:dyDescent="0.3">
      <c r="A34" s="70" t="s">
        <v>628</v>
      </c>
      <c r="B34" s="71" t="s">
        <v>34</v>
      </c>
      <c r="C34" s="72">
        <v>0.21199999999999999</v>
      </c>
      <c r="D34">
        <f>IF(Recherche!$D$1='Base poids'!A34,1,0)</f>
        <v>0</v>
      </c>
      <c r="E34">
        <f>IF(D34=0,0,SUM($D$2:D34))</f>
        <v>0</v>
      </c>
    </row>
    <row r="35" spans="1:5" x14ac:dyDescent="0.3">
      <c r="A35" s="70" t="s">
        <v>628</v>
      </c>
      <c r="B35" s="71" t="s">
        <v>47</v>
      </c>
      <c r="C35" s="72">
        <v>0.13689999999999999</v>
      </c>
      <c r="D35">
        <f>IF(Recherche!$D$1='Base poids'!A35,1,0)</f>
        <v>0</v>
      </c>
      <c r="E35">
        <f>IF(D35=0,0,SUM($D$2:D35))</f>
        <v>0</v>
      </c>
    </row>
    <row r="36" spans="1:5" x14ac:dyDescent="0.3">
      <c r="A36" s="70" t="s">
        <v>628</v>
      </c>
      <c r="B36" s="71" t="s">
        <v>42</v>
      </c>
      <c r="C36" s="72">
        <v>9.4E-2</v>
      </c>
      <c r="D36">
        <f>IF(Recherche!$D$1='Base poids'!A36,1,0)</f>
        <v>0</v>
      </c>
      <c r="E36">
        <f>IF(D36=0,0,SUM($D$2:D36))</f>
        <v>0</v>
      </c>
    </row>
    <row r="37" spans="1:5" x14ac:dyDescent="0.3">
      <c r="A37" s="70" t="s">
        <v>76</v>
      </c>
      <c r="B37" s="73" t="s">
        <v>1413</v>
      </c>
      <c r="C37" s="72">
        <v>0.38372635999999999</v>
      </c>
      <c r="D37">
        <f>IF(Recherche!$D$1='Base poids'!A37,1,0)</f>
        <v>0</v>
      </c>
      <c r="E37">
        <f>IF(D37=0,0,SUM($D$2:D37))</f>
        <v>0</v>
      </c>
    </row>
    <row r="38" spans="1:5" x14ac:dyDescent="0.3">
      <c r="A38" s="70" t="s">
        <v>76</v>
      </c>
      <c r="B38" s="71" t="s">
        <v>34</v>
      </c>
      <c r="C38" s="72">
        <v>0.31648377</v>
      </c>
      <c r="D38">
        <f>IF(Recherche!$D$1='Base poids'!A38,1,0)</f>
        <v>0</v>
      </c>
      <c r="E38">
        <f>IF(D38=0,0,SUM($D$2:D38))</f>
        <v>0</v>
      </c>
    </row>
    <row r="39" spans="1:5" x14ac:dyDescent="0.3">
      <c r="A39" s="70" t="s">
        <v>76</v>
      </c>
      <c r="B39" s="71" t="s">
        <v>47</v>
      </c>
      <c r="C39" s="72">
        <v>0.19238851000000001</v>
      </c>
      <c r="D39">
        <f>IF(Recherche!$D$1='Base poids'!A39,1,0)</f>
        <v>0</v>
      </c>
      <c r="E39">
        <f>IF(D39=0,0,SUM($D$2:D39))</f>
        <v>0</v>
      </c>
    </row>
    <row r="40" spans="1:5" x14ac:dyDescent="0.3">
      <c r="A40" s="70" t="s">
        <v>76</v>
      </c>
      <c r="B40" s="71" t="s">
        <v>42</v>
      </c>
      <c r="C40" s="72">
        <v>0.10740135000000001</v>
      </c>
      <c r="D40">
        <f>IF(Recherche!$D$1='Base poids'!A40,1,0)</f>
        <v>0</v>
      </c>
      <c r="E40">
        <f>IF(D40=0,0,SUM($D$2:D40))</f>
        <v>0</v>
      </c>
    </row>
    <row r="41" spans="1:5" x14ac:dyDescent="0.3">
      <c r="A41" s="70" t="s">
        <v>404</v>
      </c>
      <c r="B41" s="73" t="s">
        <v>1414</v>
      </c>
      <c r="C41" s="72">
        <v>0.25626816000000002</v>
      </c>
      <c r="D41">
        <f>IF(Recherche!$D$1='Base poids'!A41,1,0)</f>
        <v>1</v>
      </c>
      <c r="E41">
        <f>IF(D41=0,0,SUM($D$2:D41))</f>
        <v>1</v>
      </c>
    </row>
    <row r="42" spans="1:5" x14ac:dyDescent="0.3">
      <c r="A42" s="70" t="s">
        <v>404</v>
      </c>
      <c r="B42" s="71" t="s">
        <v>34</v>
      </c>
      <c r="C42" s="72">
        <v>0.24420684000000001</v>
      </c>
      <c r="D42">
        <f>IF(Recherche!$D$1='Base poids'!A42,1,0)</f>
        <v>1</v>
      </c>
      <c r="E42">
        <f>IF(D42=0,0,SUM($D$2:D42))</f>
        <v>2</v>
      </c>
    </row>
    <row r="43" spans="1:5" x14ac:dyDescent="0.3">
      <c r="A43" s="70" t="s">
        <v>404</v>
      </c>
      <c r="B43" s="71" t="s">
        <v>31</v>
      </c>
      <c r="C43" s="72">
        <v>0.16721145000000001</v>
      </c>
      <c r="D43">
        <f>IF(Recherche!$D$1='Base poids'!A43,1,0)</f>
        <v>1</v>
      </c>
      <c r="E43">
        <f>IF(D43=0,0,SUM($D$2:D43))</f>
        <v>3</v>
      </c>
    </row>
    <row r="44" spans="1:5" x14ac:dyDescent="0.3">
      <c r="A44" s="70" t="s">
        <v>404</v>
      </c>
      <c r="B44" s="71" t="s">
        <v>47</v>
      </c>
      <c r="C44" s="72">
        <v>0.12032297</v>
      </c>
      <c r="D44">
        <f>IF(Recherche!$D$1='Base poids'!A44,1,0)</f>
        <v>1</v>
      </c>
      <c r="E44">
        <f>IF(D44=0,0,SUM($D$2:D44))</f>
        <v>4</v>
      </c>
    </row>
    <row r="45" spans="1:5" x14ac:dyDescent="0.3">
      <c r="A45" s="70" t="s">
        <v>404</v>
      </c>
      <c r="B45" s="71" t="s">
        <v>18</v>
      </c>
      <c r="C45" s="72">
        <v>0.10613109</v>
      </c>
      <c r="D45">
        <f>IF(Recherche!$D$1='Base poids'!A45,1,0)</f>
        <v>1</v>
      </c>
      <c r="E45">
        <f>IF(D45=0,0,SUM($D$2:D45))</f>
        <v>5</v>
      </c>
    </row>
    <row r="46" spans="1:5" x14ac:dyDescent="0.3">
      <c r="A46" s="70" t="s">
        <v>404</v>
      </c>
      <c r="B46" s="71" t="s">
        <v>42</v>
      </c>
      <c r="C46" s="72">
        <v>0.10585946</v>
      </c>
      <c r="D46">
        <f>IF(Recherche!$D$1='Base poids'!A46,1,0)</f>
        <v>1</v>
      </c>
      <c r="E46">
        <f>IF(D46=0,0,SUM($D$2:D46))</f>
        <v>6</v>
      </c>
    </row>
    <row r="47" spans="1:5" x14ac:dyDescent="0.3">
      <c r="A47" s="70" t="s">
        <v>78</v>
      </c>
      <c r="B47" s="71" t="s">
        <v>34</v>
      </c>
      <c r="C47" s="72">
        <v>0.39549225999999998</v>
      </c>
      <c r="D47">
        <f>IF(Recherche!$D$1='Base poids'!A47,1,0)</f>
        <v>0</v>
      </c>
      <c r="E47">
        <f>IF(D47=0,0,SUM($D$2:D47))</f>
        <v>0</v>
      </c>
    </row>
    <row r="48" spans="1:5" x14ac:dyDescent="0.3">
      <c r="A48" s="70" t="s">
        <v>78</v>
      </c>
      <c r="B48" s="73" t="s">
        <v>1413</v>
      </c>
      <c r="C48" s="72">
        <v>0.2487867</v>
      </c>
      <c r="D48">
        <f>IF(Recherche!$D$1='Base poids'!A48,1,0)</f>
        <v>0</v>
      </c>
      <c r="E48">
        <f>IF(D48=0,0,SUM($D$2:D48))</f>
        <v>0</v>
      </c>
    </row>
    <row r="49" spans="1:5" x14ac:dyDescent="0.3">
      <c r="A49" s="70" t="s">
        <v>78</v>
      </c>
      <c r="B49" s="71" t="s">
        <v>47</v>
      </c>
      <c r="C49" s="72">
        <v>0.24523949</v>
      </c>
      <c r="D49">
        <f>IF(Recherche!$D$1='Base poids'!A49,1,0)</f>
        <v>0</v>
      </c>
      <c r="E49">
        <f>IF(D49=0,0,SUM($D$2:D49))</f>
        <v>0</v>
      </c>
    </row>
    <row r="50" spans="1:5" x14ac:dyDescent="0.3">
      <c r="A50" s="70" t="s">
        <v>78</v>
      </c>
      <c r="B50" s="71" t="s">
        <v>42</v>
      </c>
      <c r="C50" s="72">
        <v>0.11048152</v>
      </c>
      <c r="D50">
        <f>IF(Recherche!$D$1='Base poids'!A50,1,0)</f>
        <v>0</v>
      </c>
      <c r="E50">
        <f>IF(D50=0,0,SUM($D$2:D50))</f>
        <v>0</v>
      </c>
    </row>
    <row r="51" spans="1:5" x14ac:dyDescent="0.3">
      <c r="A51" s="70" t="s">
        <v>80</v>
      </c>
      <c r="B51" s="73" t="s">
        <v>1415</v>
      </c>
      <c r="C51" s="72">
        <v>0.36334263999999999</v>
      </c>
      <c r="D51">
        <f>IF(Recherche!$D$1='Base poids'!A51,1,0)</f>
        <v>0</v>
      </c>
      <c r="E51">
        <f>IF(D51=0,0,SUM($D$2:D51))</f>
        <v>0</v>
      </c>
    </row>
    <row r="52" spans="1:5" x14ac:dyDescent="0.3">
      <c r="A52" s="70" t="s">
        <v>80</v>
      </c>
      <c r="B52" s="71" t="s">
        <v>34</v>
      </c>
      <c r="C52" s="72">
        <v>0.19769471999999999</v>
      </c>
      <c r="D52">
        <f>IF(Recherche!$D$1='Base poids'!A52,1,0)</f>
        <v>0</v>
      </c>
      <c r="E52">
        <f>IF(D52=0,0,SUM($D$2:D52))</f>
        <v>0</v>
      </c>
    </row>
    <row r="53" spans="1:5" x14ac:dyDescent="0.3">
      <c r="A53" s="70" t="s">
        <v>80</v>
      </c>
      <c r="B53" s="71" t="s">
        <v>42</v>
      </c>
      <c r="C53" s="72">
        <v>0.19505326000000001</v>
      </c>
      <c r="D53">
        <f>IF(Recherche!$D$1='Base poids'!A53,1,0)</f>
        <v>0</v>
      </c>
      <c r="E53">
        <f>IF(D53=0,0,SUM($D$2:D53))</f>
        <v>0</v>
      </c>
    </row>
    <row r="54" spans="1:5" x14ac:dyDescent="0.3">
      <c r="A54" s="70" t="s">
        <v>80</v>
      </c>
      <c r="B54" s="71" t="s">
        <v>47</v>
      </c>
      <c r="C54" s="72">
        <v>0.15246245</v>
      </c>
      <c r="D54">
        <f>IF(Recherche!$D$1='Base poids'!A54,1,0)</f>
        <v>0</v>
      </c>
      <c r="E54">
        <f>IF(D54=0,0,SUM($D$2:D54))</f>
        <v>0</v>
      </c>
    </row>
    <row r="55" spans="1:5" x14ac:dyDescent="0.3">
      <c r="A55" s="70" t="s">
        <v>80</v>
      </c>
      <c r="B55" s="71" t="s">
        <v>31</v>
      </c>
      <c r="C55" s="72">
        <v>9.1446899999999998E-2</v>
      </c>
      <c r="D55">
        <f>IF(Recherche!$D$1='Base poids'!A55,1,0)</f>
        <v>0</v>
      </c>
      <c r="E55">
        <f>IF(D55=0,0,SUM($D$2:D55))</f>
        <v>0</v>
      </c>
    </row>
    <row r="56" spans="1:5" x14ac:dyDescent="0.3">
      <c r="A56" s="70" t="s">
        <v>82</v>
      </c>
      <c r="B56" s="71" t="s">
        <v>34</v>
      </c>
      <c r="C56" s="72">
        <v>0.3350342</v>
      </c>
      <c r="D56">
        <f>IF(Recherche!$D$1='Base poids'!A56,1,0)</f>
        <v>0</v>
      </c>
      <c r="E56">
        <f>IF(D56=0,0,SUM($D$2:D56))</f>
        <v>0</v>
      </c>
    </row>
    <row r="57" spans="1:5" x14ac:dyDescent="0.3">
      <c r="A57" s="70" t="s">
        <v>82</v>
      </c>
      <c r="B57" s="73" t="s">
        <v>1413</v>
      </c>
      <c r="C57" s="72">
        <v>0.26520774000000003</v>
      </c>
      <c r="D57">
        <f>IF(Recherche!$D$1='Base poids'!A57,1,0)</f>
        <v>0</v>
      </c>
      <c r="E57">
        <f>IF(D57=0,0,SUM($D$2:D57))</f>
        <v>0</v>
      </c>
    </row>
    <row r="58" spans="1:5" x14ac:dyDescent="0.3">
      <c r="A58" s="70" t="s">
        <v>82</v>
      </c>
      <c r="B58" s="71" t="s">
        <v>47</v>
      </c>
      <c r="C58" s="72">
        <v>0.24799766000000001</v>
      </c>
      <c r="D58">
        <f>IF(Recherche!$D$1='Base poids'!A58,1,0)</f>
        <v>0</v>
      </c>
      <c r="E58">
        <f>IF(D58=0,0,SUM($D$2:D58))</f>
        <v>0</v>
      </c>
    </row>
    <row r="59" spans="1:5" x14ac:dyDescent="0.3">
      <c r="A59" s="70" t="s">
        <v>82</v>
      </c>
      <c r="B59" s="71" t="s">
        <v>42</v>
      </c>
      <c r="C59" s="72">
        <v>0.15176038</v>
      </c>
      <c r="D59">
        <f>IF(Recherche!$D$1='Base poids'!A59,1,0)</f>
        <v>0</v>
      </c>
      <c r="E59">
        <f>IF(D59=0,0,SUM($D$2:D59))</f>
        <v>0</v>
      </c>
    </row>
    <row r="60" spans="1:5" x14ac:dyDescent="0.3">
      <c r="A60" s="70" t="s">
        <v>84</v>
      </c>
      <c r="B60" s="71" t="s">
        <v>34</v>
      </c>
      <c r="C60" s="72">
        <v>0.39185223000000002</v>
      </c>
      <c r="D60">
        <f>IF(Recherche!$D$1='Base poids'!A60,1,0)</f>
        <v>0</v>
      </c>
      <c r="E60">
        <f>IF(D60=0,0,SUM($D$2:D60))</f>
        <v>0</v>
      </c>
    </row>
    <row r="61" spans="1:5" x14ac:dyDescent="0.3">
      <c r="A61" s="70" t="s">
        <v>84</v>
      </c>
      <c r="B61" s="71" t="s">
        <v>47</v>
      </c>
      <c r="C61" s="72">
        <v>0.22958128</v>
      </c>
      <c r="D61">
        <f>IF(Recherche!$D$1='Base poids'!A61,1,0)</f>
        <v>0</v>
      </c>
      <c r="E61">
        <f>IF(D61=0,0,SUM($D$2:D61))</f>
        <v>0</v>
      </c>
    </row>
    <row r="62" spans="1:5" x14ac:dyDescent="0.3">
      <c r="A62" s="70" t="s">
        <v>84</v>
      </c>
      <c r="B62" s="73" t="s">
        <v>1413</v>
      </c>
      <c r="C62" s="72">
        <v>0.21549215999999999</v>
      </c>
      <c r="D62">
        <f>IF(Recherche!$D$1='Base poids'!A62,1,0)</f>
        <v>0</v>
      </c>
      <c r="E62">
        <f>IF(D62=0,0,SUM($D$2:D62))</f>
        <v>0</v>
      </c>
    </row>
    <row r="63" spans="1:5" x14ac:dyDescent="0.3">
      <c r="A63" s="70" t="s">
        <v>84</v>
      </c>
      <c r="B63" s="71" t="s">
        <v>42</v>
      </c>
      <c r="C63" s="72">
        <v>0.12204704</v>
      </c>
      <c r="D63">
        <f>IF(Recherche!$D$1='Base poids'!A63,1,0)</f>
        <v>0</v>
      </c>
      <c r="E63">
        <f>IF(D63=0,0,SUM($D$2:D63))</f>
        <v>0</v>
      </c>
    </row>
    <row r="64" spans="1:5" x14ac:dyDescent="0.3">
      <c r="A64" s="70" t="s">
        <v>84</v>
      </c>
      <c r="B64" s="71" t="s">
        <v>31</v>
      </c>
      <c r="C64" s="72">
        <v>4.1027269999999998E-2</v>
      </c>
      <c r="D64">
        <f>IF(Recherche!$D$1='Base poids'!A64,1,0)</f>
        <v>0</v>
      </c>
      <c r="E64">
        <f>IF(D64=0,0,SUM($D$2:D64))</f>
        <v>0</v>
      </c>
    </row>
    <row r="65" spans="1:5" x14ac:dyDescent="0.3">
      <c r="A65" s="70" t="s">
        <v>406</v>
      </c>
      <c r="B65" s="73" t="s">
        <v>1413</v>
      </c>
      <c r="C65" s="72">
        <v>0.88050313999999996</v>
      </c>
      <c r="D65">
        <f>IF(Recherche!$D$1='Base poids'!A65,1,0)</f>
        <v>0</v>
      </c>
      <c r="E65">
        <f>IF(D65=0,0,SUM($D$2:D65))</f>
        <v>0</v>
      </c>
    </row>
    <row r="66" spans="1:5" x14ac:dyDescent="0.3">
      <c r="A66" s="70" t="s">
        <v>406</v>
      </c>
      <c r="B66" s="71" t="s">
        <v>34</v>
      </c>
      <c r="C66" s="72">
        <v>0.11949685</v>
      </c>
      <c r="D66">
        <f>IF(Recherche!$D$1='Base poids'!A66,1,0)</f>
        <v>0</v>
      </c>
      <c r="E66">
        <f>IF(D66=0,0,SUM($D$2:D66))</f>
        <v>0</v>
      </c>
    </row>
    <row r="67" spans="1:5" x14ac:dyDescent="0.3">
      <c r="A67" s="70" t="s">
        <v>86</v>
      </c>
      <c r="B67" s="73" t="s">
        <v>1411</v>
      </c>
      <c r="C67" s="72">
        <v>0.26264124</v>
      </c>
      <c r="D67">
        <f>IF(Recherche!$D$1='Base poids'!A67,1,0)</f>
        <v>0</v>
      </c>
      <c r="E67">
        <f>IF(D67=0,0,SUM($D$2:D67))</f>
        <v>0</v>
      </c>
    </row>
    <row r="68" spans="1:5" x14ac:dyDescent="0.3">
      <c r="A68" s="70" t="s">
        <v>86</v>
      </c>
      <c r="B68" s="71" t="s">
        <v>31</v>
      </c>
      <c r="C68" s="72">
        <v>0.19776054000000001</v>
      </c>
      <c r="D68">
        <f>IF(Recherche!$D$1='Base poids'!A68,1,0)</f>
        <v>0</v>
      </c>
      <c r="E68">
        <f>IF(D68=0,0,SUM($D$2:D68))</f>
        <v>0</v>
      </c>
    </row>
    <row r="69" spans="1:5" x14ac:dyDescent="0.3">
      <c r="A69" s="70" t="s">
        <v>86</v>
      </c>
      <c r="B69" s="71" t="s">
        <v>42</v>
      </c>
      <c r="C69" s="72">
        <v>0.1537656</v>
      </c>
      <c r="D69">
        <f>IF(Recherche!$D$1='Base poids'!A69,1,0)</f>
        <v>0</v>
      </c>
      <c r="E69">
        <f>IF(D69=0,0,SUM($D$2:D69))</f>
        <v>0</v>
      </c>
    </row>
    <row r="70" spans="1:5" x14ac:dyDescent="0.3">
      <c r="A70" s="70" t="s">
        <v>86</v>
      </c>
      <c r="B70" s="71" t="s">
        <v>34</v>
      </c>
      <c r="C70" s="72">
        <v>0.15187925999999999</v>
      </c>
      <c r="D70">
        <f>IF(Recherche!$D$1='Base poids'!A70,1,0)</f>
        <v>0</v>
      </c>
      <c r="E70">
        <f>IF(D70=0,0,SUM($D$2:D70))</f>
        <v>0</v>
      </c>
    </row>
    <row r="71" spans="1:5" x14ac:dyDescent="0.3">
      <c r="A71" s="70" t="s">
        <v>86</v>
      </c>
      <c r="B71" s="71" t="s">
        <v>47</v>
      </c>
      <c r="C71" s="72">
        <v>0.12936971999999999</v>
      </c>
      <c r="D71">
        <f>IF(Recherche!$D$1='Base poids'!A71,1,0)</f>
        <v>0</v>
      </c>
      <c r="E71">
        <f>IF(D71=0,0,SUM($D$2:D71))</f>
        <v>0</v>
      </c>
    </row>
    <row r="72" spans="1:5" x14ac:dyDescent="0.3">
      <c r="A72" s="70" t="s">
        <v>86</v>
      </c>
      <c r="B72" s="71" t="s">
        <v>18</v>
      </c>
      <c r="C72" s="72">
        <v>0.10458360999999999</v>
      </c>
      <c r="D72">
        <f>IF(Recherche!$D$1='Base poids'!A72,1,0)</f>
        <v>0</v>
      </c>
      <c r="E72">
        <f>IF(D72=0,0,SUM($D$2:D72))</f>
        <v>0</v>
      </c>
    </row>
    <row r="73" spans="1:5" x14ac:dyDescent="0.3">
      <c r="A73" s="70" t="s">
        <v>408</v>
      </c>
      <c r="B73" s="71" t="s">
        <v>34</v>
      </c>
      <c r="C73" s="72">
        <v>0.48860161000000002</v>
      </c>
      <c r="D73">
        <f>IF(Recherche!$D$1='Base poids'!A73,1,0)</f>
        <v>0</v>
      </c>
      <c r="E73">
        <f>IF(D73=0,0,SUM($D$2:D73))</f>
        <v>0</v>
      </c>
    </row>
    <row r="74" spans="1:5" x14ac:dyDescent="0.3">
      <c r="A74" s="70" t="s">
        <v>408</v>
      </c>
      <c r="B74" s="73" t="s">
        <v>1414</v>
      </c>
      <c r="C74" s="72">
        <v>0.21702664999999999</v>
      </c>
      <c r="D74">
        <f>IF(Recherche!$D$1='Base poids'!A74,1,0)</f>
        <v>0</v>
      </c>
      <c r="E74">
        <f>IF(D74=0,0,SUM($D$2:D74))</f>
        <v>0</v>
      </c>
    </row>
    <row r="75" spans="1:5" x14ac:dyDescent="0.3">
      <c r="A75" s="70" t="s">
        <v>408</v>
      </c>
      <c r="B75" s="71" t="s">
        <v>47</v>
      </c>
      <c r="C75" s="72">
        <v>0.15550011999999999</v>
      </c>
      <c r="D75">
        <f>IF(Recherche!$D$1='Base poids'!A75,1,0)</f>
        <v>0</v>
      </c>
      <c r="E75">
        <f>IF(D75=0,0,SUM($D$2:D75))</f>
        <v>0</v>
      </c>
    </row>
    <row r="76" spans="1:5" x14ac:dyDescent="0.3">
      <c r="A76" s="70" t="s">
        <v>408</v>
      </c>
      <c r="B76" s="71" t="s">
        <v>42</v>
      </c>
      <c r="C76" s="72">
        <v>9.4498330000000005E-2</v>
      </c>
      <c r="D76">
        <f>IF(Recherche!$D$1='Base poids'!A76,1,0)</f>
        <v>0</v>
      </c>
      <c r="E76">
        <f>IF(D76=0,0,SUM($D$2:D76))</f>
        <v>0</v>
      </c>
    </row>
    <row r="77" spans="1:5" x14ac:dyDescent="0.3">
      <c r="A77" s="70" t="s">
        <v>408</v>
      </c>
      <c r="B77" s="71" t="s">
        <v>31</v>
      </c>
      <c r="C77" s="72">
        <v>4.4373259999999998E-2</v>
      </c>
      <c r="D77">
        <f>IF(Recherche!$D$1='Base poids'!A77,1,0)</f>
        <v>0</v>
      </c>
      <c r="E77">
        <f>IF(D77=0,0,SUM($D$2:D77))</f>
        <v>0</v>
      </c>
    </row>
    <row r="78" spans="1:5" x14ac:dyDescent="0.3">
      <c r="A78" s="70" t="s">
        <v>88</v>
      </c>
      <c r="B78" s="73" t="s">
        <v>1415</v>
      </c>
      <c r="C78" s="72">
        <v>0.33111321999999999</v>
      </c>
      <c r="D78">
        <f>IF(Recherche!$D$1='Base poids'!A78,1,0)</f>
        <v>0</v>
      </c>
      <c r="E78">
        <f>IF(D78=0,0,SUM($D$2:D78))</f>
        <v>0</v>
      </c>
    </row>
    <row r="79" spans="1:5" x14ac:dyDescent="0.3">
      <c r="A79" s="70" t="s">
        <v>88</v>
      </c>
      <c r="B79" s="71" t="s">
        <v>34</v>
      </c>
      <c r="C79" s="72">
        <v>0.29828734000000001</v>
      </c>
      <c r="D79">
        <f>IF(Recherche!$D$1='Base poids'!A79,1,0)</f>
        <v>0</v>
      </c>
      <c r="E79">
        <f>IF(D79=0,0,SUM($D$2:D79))</f>
        <v>0</v>
      </c>
    </row>
    <row r="80" spans="1:5" x14ac:dyDescent="0.3">
      <c r="A80" s="70" t="s">
        <v>88</v>
      </c>
      <c r="B80" s="71" t="s">
        <v>42</v>
      </c>
      <c r="C80" s="72">
        <v>0.18886774000000001</v>
      </c>
      <c r="D80">
        <f>IF(Recherche!$D$1='Base poids'!A80,1,0)</f>
        <v>0</v>
      </c>
      <c r="E80">
        <f>IF(D80=0,0,SUM($D$2:D80))</f>
        <v>0</v>
      </c>
    </row>
    <row r="81" spans="1:5" x14ac:dyDescent="0.3">
      <c r="A81" s="70" t="s">
        <v>88</v>
      </c>
      <c r="B81" s="71" t="s">
        <v>47</v>
      </c>
      <c r="C81" s="72">
        <v>0.11417697</v>
      </c>
      <c r="D81">
        <f>IF(Recherche!$D$1='Base poids'!A81,1,0)</f>
        <v>0</v>
      </c>
      <c r="E81">
        <f>IF(D81=0,0,SUM($D$2:D81))</f>
        <v>0</v>
      </c>
    </row>
    <row r="82" spans="1:5" x14ac:dyDescent="0.3">
      <c r="A82" s="70" t="s">
        <v>88</v>
      </c>
      <c r="B82" s="71" t="s">
        <v>31</v>
      </c>
      <c r="C82" s="72">
        <v>6.7554699999999995E-2</v>
      </c>
      <c r="D82">
        <f>IF(Recherche!$D$1='Base poids'!A82,1,0)</f>
        <v>0</v>
      </c>
      <c r="E82">
        <f>IF(D82=0,0,SUM($D$2:D82))</f>
        <v>0</v>
      </c>
    </row>
    <row r="83" spans="1:5" x14ac:dyDescent="0.3">
      <c r="A83" s="70" t="s">
        <v>90</v>
      </c>
      <c r="B83" s="71" t="s">
        <v>34</v>
      </c>
      <c r="C83" s="72">
        <v>0.52380952000000003</v>
      </c>
      <c r="D83">
        <f>IF(Recherche!$D$1='Base poids'!A83,1,0)</f>
        <v>0</v>
      </c>
      <c r="E83">
        <f>IF(D83=0,0,SUM($D$2:D83))</f>
        <v>0</v>
      </c>
    </row>
    <row r="84" spans="1:5" x14ac:dyDescent="0.3">
      <c r="A84" s="70" t="s">
        <v>90</v>
      </c>
      <c r="B84" s="73" t="s">
        <v>1410</v>
      </c>
      <c r="C84" s="72">
        <v>0.27210884000000002</v>
      </c>
      <c r="D84">
        <f>IF(Recherche!$D$1='Base poids'!A84,1,0)</f>
        <v>0</v>
      </c>
      <c r="E84">
        <f>IF(D84=0,0,SUM($D$2:D84))</f>
        <v>0</v>
      </c>
    </row>
    <row r="85" spans="1:5" x14ac:dyDescent="0.3">
      <c r="A85" s="70" t="s">
        <v>90</v>
      </c>
      <c r="B85" s="71" t="s">
        <v>47</v>
      </c>
      <c r="C85" s="72">
        <v>0.13945578</v>
      </c>
      <c r="D85">
        <f>IF(Recherche!$D$1='Base poids'!A85,1,0)</f>
        <v>0</v>
      </c>
      <c r="E85">
        <f>IF(D85=0,0,SUM($D$2:D85))</f>
        <v>0</v>
      </c>
    </row>
    <row r="86" spans="1:5" x14ac:dyDescent="0.3">
      <c r="A86" s="70" t="s">
        <v>90</v>
      </c>
      <c r="B86" s="71" t="s">
        <v>31</v>
      </c>
      <c r="C86" s="72">
        <v>6.4625849999999999E-2</v>
      </c>
      <c r="D86">
        <f>IF(Recherche!$D$1='Base poids'!A86,1,0)</f>
        <v>0</v>
      </c>
      <c r="E86">
        <f>IF(D86=0,0,SUM($D$2:D86))</f>
        <v>0</v>
      </c>
    </row>
    <row r="87" spans="1:5" x14ac:dyDescent="0.3">
      <c r="A87" s="70" t="s">
        <v>92</v>
      </c>
      <c r="B87" s="73" t="s">
        <v>1413</v>
      </c>
      <c r="C87" s="72">
        <v>0.25523508</v>
      </c>
      <c r="D87">
        <f>IF(Recherche!$D$1='Base poids'!A87,1,0)</f>
        <v>0</v>
      </c>
      <c r="E87">
        <f>IF(D87=0,0,SUM($D$2:D87))</f>
        <v>0</v>
      </c>
    </row>
    <row r="88" spans="1:5" x14ac:dyDescent="0.3">
      <c r="A88" s="70" t="s">
        <v>92</v>
      </c>
      <c r="B88" s="71" t="s">
        <v>47</v>
      </c>
      <c r="C88" s="72">
        <v>0.24120900000000001</v>
      </c>
      <c r="D88">
        <f>IF(Recherche!$D$1='Base poids'!A88,1,0)</f>
        <v>0</v>
      </c>
      <c r="E88">
        <f>IF(D88=0,0,SUM($D$2:D88))</f>
        <v>0</v>
      </c>
    </row>
    <row r="89" spans="1:5" x14ac:dyDescent="0.3">
      <c r="A89" s="70" t="s">
        <v>92</v>
      </c>
      <c r="B89" s="71" t="s">
        <v>42</v>
      </c>
      <c r="C89" s="72">
        <v>0.20900829000000001</v>
      </c>
      <c r="D89">
        <f>IF(Recherche!$D$1='Base poids'!A89,1,0)</f>
        <v>0</v>
      </c>
      <c r="E89">
        <f>IF(D89=0,0,SUM($D$2:D89))</f>
        <v>0</v>
      </c>
    </row>
    <row r="90" spans="1:5" x14ac:dyDescent="0.3">
      <c r="A90" s="70" t="s">
        <v>92</v>
      </c>
      <c r="B90" s="71" t="s">
        <v>34</v>
      </c>
      <c r="C90" s="72">
        <v>0.17661003</v>
      </c>
      <c r="D90">
        <f>IF(Recherche!$D$1='Base poids'!A90,1,0)</f>
        <v>0</v>
      </c>
      <c r="E90">
        <f>IF(D90=0,0,SUM($D$2:D90))</f>
        <v>0</v>
      </c>
    </row>
    <row r="91" spans="1:5" x14ac:dyDescent="0.3">
      <c r="A91" s="70" t="s">
        <v>92</v>
      </c>
      <c r="B91" s="71" t="s">
        <v>31</v>
      </c>
      <c r="C91" s="72">
        <v>0.11793757000000001</v>
      </c>
      <c r="D91">
        <f>IF(Recherche!$D$1='Base poids'!A91,1,0)</f>
        <v>0</v>
      </c>
      <c r="E91">
        <f>IF(D91=0,0,SUM($D$2:D91))</f>
        <v>0</v>
      </c>
    </row>
    <row r="92" spans="1:5" x14ac:dyDescent="0.3">
      <c r="A92" s="70" t="s">
        <v>538</v>
      </c>
      <c r="B92" s="71" t="s">
        <v>34</v>
      </c>
      <c r="C92" s="72">
        <v>1</v>
      </c>
      <c r="D92">
        <f>IF(Recherche!$D$1='Base poids'!A92,1,0)</f>
        <v>0</v>
      </c>
      <c r="E92">
        <f>IF(D92=0,0,SUM($D$2:D92))</f>
        <v>0</v>
      </c>
    </row>
    <row r="93" spans="1:5" x14ac:dyDescent="0.3">
      <c r="A93" s="70" t="s">
        <v>540</v>
      </c>
      <c r="B93" s="71" t="s">
        <v>34</v>
      </c>
      <c r="C93" s="72">
        <v>0.35739862999999999</v>
      </c>
      <c r="D93">
        <f>IF(Recherche!$D$1='Base poids'!A93,1,0)</f>
        <v>0</v>
      </c>
      <c r="E93">
        <f>IF(D93=0,0,SUM($D$2:D93))</f>
        <v>0</v>
      </c>
    </row>
    <row r="94" spans="1:5" x14ac:dyDescent="0.3">
      <c r="A94" s="70" t="s">
        <v>540</v>
      </c>
      <c r="B94" s="71" t="s">
        <v>47</v>
      </c>
      <c r="C94" s="72">
        <v>0.34143852000000002</v>
      </c>
      <c r="D94">
        <f>IF(Recherche!$D$1='Base poids'!A94,1,0)</f>
        <v>0</v>
      </c>
      <c r="E94">
        <f>IF(D94=0,0,SUM($D$2:D94))</f>
        <v>0</v>
      </c>
    </row>
    <row r="95" spans="1:5" x14ac:dyDescent="0.3">
      <c r="A95" s="70" t="s">
        <v>540</v>
      </c>
      <c r="B95" s="73" t="s">
        <v>1416</v>
      </c>
      <c r="C95" s="72">
        <v>0.30116282999999999</v>
      </c>
      <c r="D95">
        <f>IF(Recherche!$D$1='Base poids'!A95,1,0)</f>
        <v>0</v>
      </c>
      <c r="E95">
        <f>IF(D95=0,0,SUM($D$2:D95))</f>
        <v>0</v>
      </c>
    </row>
    <row r="96" spans="1:5" x14ac:dyDescent="0.3">
      <c r="A96" s="70" t="s">
        <v>94</v>
      </c>
      <c r="B96" s="71" t="s">
        <v>42</v>
      </c>
      <c r="C96" s="72">
        <v>0.50753767999999999</v>
      </c>
      <c r="D96">
        <f>IF(Recherche!$D$1='Base poids'!A96,1,0)</f>
        <v>0</v>
      </c>
      <c r="E96">
        <f>IF(D96=0,0,SUM($D$2:D96))</f>
        <v>0</v>
      </c>
    </row>
    <row r="97" spans="1:5" x14ac:dyDescent="0.3">
      <c r="A97" s="70" t="s">
        <v>94</v>
      </c>
      <c r="B97" s="73" t="s">
        <v>1410</v>
      </c>
      <c r="C97" s="72">
        <v>0.29648240999999997</v>
      </c>
      <c r="D97">
        <f>IF(Recherche!$D$1='Base poids'!A97,1,0)</f>
        <v>0</v>
      </c>
      <c r="E97">
        <f>IF(D97=0,0,SUM($D$2:D97))</f>
        <v>0</v>
      </c>
    </row>
    <row r="98" spans="1:5" x14ac:dyDescent="0.3">
      <c r="A98" s="70" t="s">
        <v>94</v>
      </c>
      <c r="B98" s="71" t="s">
        <v>34</v>
      </c>
      <c r="C98" s="72">
        <v>0.19095477</v>
      </c>
      <c r="D98">
        <f>IF(Recherche!$D$1='Base poids'!A98,1,0)</f>
        <v>0</v>
      </c>
      <c r="E98">
        <f>IF(D98=0,0,SUM($D$2:D98))</f>
        <v>0</v>
      </c>
    </row>
    <row r="99" spans="1:5" x14ac:dyDescent="0.3">
      <c r="A99" s="70" t="s">
        <v>94</v>
      </c>
      <c r="B99" s="71" t="s">
        <v>31</v>
      </c>
      <c r="C99" s="72">
        <v>5.0251200000000001E-3</v>
      </c>
      <c r="D99">
        <f>IF(Recherche!$D$1='Base poids'!A99,1,0)</f>
        <v>0</v>
      </c>
      <c r="E99">
        <f>IF(D99=0,0,SUM($D$2:D99))</f>
        <v>0</v>
      </c>
    </row>
    <row r="100" spans="1:5" x14ac:dyDescent="0.3">
      <c r="A100" s="70" t="s">
        <v>96</v>
      </c>
      <c r="B100" s="71" t="s">
        <v>34</v>
      </c>
      <c r="C100" s="72">
        <v>0.41306683</v>
      </c>
      <c r="D100">
        <f>IF(Recherche!$D$1='Base poids'!A100,1,0)</f>
        <v>0</v>
      </c>
      <c r="E100">
        <f>IF(D100=0,0,SUM($D$2:D100))</f>
        <v>0</v>
      </c>
    </row>
    <row r="101" spans="1:5" x14ac:dyDescent="0.3">
      <c r="A101" s="70" t="s">
        <v>96</v>
      </c>
      <c r="B101" s="73" t="s">
        <v>1410</v>
      </c>
      <c r="C101" s="72">
        <v>0.26649473000000001</v>
      </c>
      <c r="D101">
        <f>IF(Recherche!$D$1='Base poids'!A101,1,0)</f>
        <v>0</v>
      </c>
      <c r="E101">
        <f>IF(D101=0,0,SUM($D$2:D101))</f>
        <v>0</v>
      </c>
    </row>
    <row r="102" spans="1:5" x14ac:dyDescent="0.3">
      <c r="A102" s="70" t="s">
        <v>96</v>
      </c>
      <c r="B102" s="71" t="s">
        <v>47</v>
      </c>
      <c r="C102" s="72">
        <v>0.14915107999999999</v>
      </c>
      <c r="D102">
        <f>IF(Recherche!$D$1='Base poids'!A102,1,0)</f>
        <v>0</v>
      </c>
      <c r="E102">
        <f>IF(D102=0,0,SUM($D$2:D102))</f>
        <v>0</v>
      </c>
    </row>
    <row r="103" spans="1:5" x14ac:dyDescent="0.3">
      <c r="A103" s="70" t="s">
        <v>96</v>
      </c>
      <c r="B103" s="71" t="s">
        <v>42</v>
      </c>
      <c r="C103" s="72">
        <v>0.11777347000000001</v>
      </c>
      <c r="D103">
        <f>IF(Recherche!$D$1='Base poids'!A103,1,0)</f>
        <v>0</v>
      </c>
      <c r="E103">
        <f>IF(D103=0,0,SUM($D$2:D103))</f>
        <v>0</v>
      </c>
    </row>
    <row r="104" spans="1:5" x14ac:dyDescent="0.3">
      <c r="A104" s="70" t="s">
        <v>96</v>
      </c>
      <c r="B104" s="71" t="s">
        <v>31</v>
      </c>
      <c r="C104" s="72">
        <v>5.3513860000000003E-2</v>
      </c>
      <c r="D104">
        <f>IF(Recherche!$D$1='Base poids'!A104,1,0)</f>
        <v>0</v>
      </c>
      <c r="E104">
        <f>IF(D104=0,0,SUM($D$2:D104))</f>
        <v>0</v>
      </c>
    </row>
    <row r="105" spans="1:5" x14ac:dyDescent="0.3">
      <c r="A105" s="70" t="s">
        <v>410</v>
      </c>
      <c r="B105" s="71" t="s">
        <v>34</v>
      </c>
      <c r="C105" s="72">
        <v>0.24585346999999999</v>
      </c>
      <c r="D105">
        <f>IF(Recherche!$D$1='Base poids'!A105,1,0)</f>
        <v>0</v>
      </c>
      <c r="E105">
        <f>IF(D105=0,0,SUM($D$2:D105))</f>
        <v>0</v>
      </c>
    </row>
    <row r="106" spans="1:5" x14ac:dyDescent="0.3">
      <c r="A106" s="70" t="s">
        <v>410</v>
      </c>
      <c r="B106" s="73" t="s">
        <v>1409</v>
      </c>
      <c r="C106" s="72">
        <v>0.20626496999999999</v>
      </c>
      <c r="D106">
        <f>IF(Recherche!$D$1='Base poids'!A106,1,0)</f>
        <v>0</v>
      </c>
      <c r="E106">
        <f>IF(D106=0,0,SUM($D$2:D106))</f>
        <v>0</v>
      </c>
    </row>
    <row r="107" spans="1:5" x14ac:dyDescent="0.3">
      <c r="A107" s="70" t="s">
        <v>410</v>
      </c>
      <c r="B107" s="71" t="s">
        <v>18</v>
      </c>
      <c r="C107" s="72">
        <v>0.16105331000000001</v>
      </c>
      <c r="D107">
        <f>IF(Recherche!$D$1='Base poids'!A107,1,0)</f>
        <v>0</v>
      </c>
      <c r="E107">
        <f>IF(D107=0,0,SUM($D$2:D107))</f>
        <v>0</v>
      </c>
    </row>
    <row r="108" spans="1:5" x14ac:dyDescent="0.3">
      <c r="A108" s="70" t="s">
        <v>410</v>
      </c>
      <c r="B108" s="71" t="s">
        <v>47</v>
      </c>
      <c r="C108" s="72">
        <v>0.15436072000000001</v>
      </c>
      <c r="D108">
        <f>IF(Recherche!$D$1='Base poids'!A108,1,0)</f>
        <v>0</v>
      </c>
      <c r="E108">
        <f>IF(D108=0,0,SUM($D$2:D108))</f>
        <v>0</v>
      </c>
    </row>
    <row r="109" spans="1:5" x14ac:dyDescent="0.3">
      <c r="A109" s="70" t="s">
        <v>410</v>
      </c>
      <c r="B109" s="71" t="s">
        <v>31</v>
      </c>
      <c r="C109" s="72">
        <v>0.14096154999999999</v>
      </c>
      <c r="D109">
        <f>IF(Recherche!$D$1='Base poids'!A109,1,0)</f>
        <v>0</v>
      </c>
      <c r="E109">
        <f>IF(D109=0,0,SUM($D$2:D109))</f>
        <v>0</v>
      </c>
    </row>
    <row r="110" spans="1:5" x14ac:dyDescent="0.3">
      <c r="A110" s="70" t="s">
        <v>410</v>
      </c>
      <c r="B110" s="71" t="s">
        <v>1241</v>
      </c>
      <c r="C110" s="72">
        <v>9.1505939999999994E-2</v>
      </c>
      <c r="D110">
        <f>IF(Recherche!$D$1='Base poids'!A110,1,0)</f>
        <v>0</v>
      </c>
      <c r="E110">
        <f>IF(D110=0,0,SUM($D$2:D110))</f>
        <v>0</v>
      </c>
    </row>
    <row r="111" spans="1:5" x14ac:dyDescent="0.3">
      <c r="A111" s="70" t="s">
        <v>412</v>
      </c>
      <c r="B111" s="73" t="s">
        <v>1411</v>
      </c>
      <c r="C111" s="72">
        <v>0.35424245999999998</v>
      </c>
      <c r="D111">
        <f>IF(Recherche!$D$1='Base poids'!A111,1,0)</f>
        <v>0</v>
      </c>
      <c r="E111">
        <f>IF(D111=0,0,SUM($D$2:D111))</f>
        <v>0</v>
      </c>
    </row>
    <row r="112" spans="1:5" x14ac:dyDescent="0.3">
      <c r="A112" s="70" t="s">
        <v>412</v>
      </c>
      <c r="B112" s="71" t="s">
        <v>34</v>
      </c>
      <c r="C112" s="72">
        <v>0.34959653000000002</v>
      </c>
      <c r="D112">
        <f>IF(Recherche!$D$1='Base poids'!A112,1,0)</f>
        <v>0</v>
      </c>
      <c r="E112">
        <f>IF(D112=0,0,SUM($D$2:D112))</f>
        <v>0</v>
      </c>
    </row>
    <row r="113" spans="1:5" x14ac:dyDescent="0.3">
      <c r="A113" s="70" t="s">
        <v>412</v>
      </c>
      <c r="B113" s="71" t="s">
        <v>47</v>
      </c>
      <c r="C113" s="72">
        <v>0.19166831000000001</v>
      </c>
      <c r="D113">
        <f>IF(Recherche!$D$1='Base poids'!A113,1,0)</f>
        <v>0</v>
      </c>
      <c r="E113">
        <f>IF(D113=0,0,SUM($D$2:D113))</f>
        <v>0</v>
      </c>
    </row>
    <row r="114" spans="1:5" x14ac:dyDescent="0.3">
      <c r="A114" s="70" t="s">
        <v>412</v>
      </c>
      <c r="B114" s="71" t="s">
        <v>31</v>
      </c>
      <c r="C114" s="72">
        <v>0.10449267</v>
      </c>
      <c r="D114">
        <f>IF(Recherche!$D$1='Base poids'!A114,1,0)</f>
        <v>0</v>
      </c>
      <c r="E114">
        <f>IF(D114=0,0,SUM($D$2:D114))</f>
        <v>0</v>
      </c>
    </row>
    <row r="115" spans="1:5" x14ac:dyDescent="0.3">
      <c r="A115" s="70" t="s">
        <v>626</v>
      </c>
      <c r="B115" s="71" t="s">
        <v>34</v>
      </c>
      <c r="C115" s="72">
        <v>0.3947</v>
      </c>
      <c r="D115">
        <f>IF(Recherche!$D$1='Base poids'!A115,1,0)</f>
        <v>0</v>
      </c>
      <c r="E115">
        <f>IF(D115=0,0,SUM($D$2:D115))</f>
        <v>0</v>
      </c>
    </row>
    <row r="116" spans="1:5" x14ac:dyDescent="0.3">
      <c r="A116" s="70" t="s">
        <v>626</v>
      </c>
      <c r="B116" s="71" t="s">
        <v>18</v>
      </c>
      <c r="C116" s="72">
        <v>0.23380000000000001</v>
      </c>
      <c r="D116">
        <f>IF(Recherche!$D$1='Base poids'!A116,1,0)</f>
        <v>0</v>
      </c>
      <c r="E116">
        <f>IF(D116=0,0,SUM($D$2:D116))</f>
        <v>0</v>
      </c>
    </row>
    <row r="117" spans="1:5" x14ac:dyDescent="0.3">
      <c r="A117" s="70" t="s">
        <v>626</v>
      </c>
      <c r="B117" s="73" t="s">
        <v>1410</v>
      </c>
      <c r="C117" s="72">
        <v>0.1857</v>
      </c>
      <c r="D117">
        <f>IF(Recherche!$D$1='Base poids'!A117,1,0)</f>
        <v>0</v>
      </c>
      <c r="E117">
        <f>IF(D117=0,0,SUM($D$2:D117))</f>
        <v>0</v>
      </c>
    </row>
    <row r="118" spans="1:5" x14ac:dyDescent="0.3">
      <c r="A118" s="70" t="s">
        <v>626</v>
      </c>
      <c r="B118" s="71" t="s">
        <v>31</v>
      </c>
      <c r="C118" s="72">
        <v>0.1857</v>
      </c>
      <c r="D118">
        <f>IF(Recherche!$D$1='Base poids'!A118,1,0)</f>
        <v>0</v>
      </c>
      <c r="E118">
        <f>IF(D118=0,0,SUM($D$2:D118))</f>
        <v>0</v>
      </c>
    </row>
    <row r="119" spans="1:5" x14ac:dyDescent="0.3">
      <c r="A119" s="70" t="s">
        <v>541</v>
      </c>
      <c r="B119" s="71" t="s">
        <v>34</v>
      </c>
      <c r="C119" s="72">
        <v>0.66443914000000004</v>
      </c>
      <c r="D119">
        <f>IF(Recherche!$D$1='Base poids'!A119,1,0)</f>
        <v>0</v>
      </c>
      <c r="E119">
        <f>IF(D119=0,0,SUM($D$2:D119))</f>
        <v>0</v>
      </c>
    </row>
    <row r="120" spans="1:5" x14ac:dyDescent="0.3">
      <c r="A120" s="70" t="s">
        <v>541</v>
      </c>
      <c r="B120" s="71" t="s">
        <v>31</v>
      </c>
      <c r="C120" s="72">
        <v>0.16897374000000001</v>
      </c>
      <c r="D120">
        <f>IF(Recherche!$D$1='Base poids'!A120,1,0)</f>
        <v>0</v>
      </c>
      <c r="E120">
        <f>IF(D120=0,0,SUM($D$2:D120))</f>
        <v>0</v>
      </c>
    </row>
    <row r="121" spans="1:5" x14ac:dyDescent="0.3">
      <c r="A121" s="70" t="s">
        <v>541</v>
      </c>
      <c r="B121" s="71" t="s">
        <v>47</v>
      </c>
      <c r="C121" s="72">
        <v>0.16658711000000001</v>
      </c>
      <c r="D121">
        <f>IF(Recherche!$D$1='Base poids'!A121,1,0)</f>
        <v>0</v>
      </c>
      <c r="E121">
        <f>IF(D121=0,0,SUM($D$2:D121))</f>
        <v>0</v>
      </c>
    </row>
    <row r="122" spans="1:5" x14ac:dyDescent="0.3">
      <c r="A122" s="70" t="s">
        <v>98</v>
      </c>
      <c r="B122" s="71" t="s">
        <v>31</v>
      </c>
      <c r="C122" s="72">
        <v>0.28884395000000002</v>
      </c>
      <c r="D122">
        <f>IF(Recherche!$D$1='Base poids'!A122,1,0)</f>
        <v>0</v>
      </c>
      <c r="E122">
        <f>IF(D122=0,0,SUM($D$2:D122))</f>
        <v>0</v>
      </c>
    </row>
    <row r="123" spans="1:5" x14ac:dyDescent="0.3">
      <c r="A123" s="70" t="s">
        <v>98</v>
      </c>
      <c r="B123" s="71" t="s">
        <v>34</v>
      </c>
      <c r="C123" s="72">
        <v>0.28833838000000001</v>
      </c>
      <c r="D123">
        <f>IF(Recherche!$D$1='Base poids'!A123,1,0)</f>
        <v>0</v>
      </c>
      <c r="E123">
        <f>IF(D123=0,0,SUM($D$2:D123))</f>
        <v>0</v>
      </c>
    </row>
    <row r="124" spans="1:5" x14ac:dyDescent="0.3">
      <c r="A124" s="70" t="s">
        <v>98</v>
      </c>
      <c r="B124" s="73" t="s">
        <v>1413</v>
      </c>
      <c r="C124" s="72">
        <v>0.24890461</v>
      </c>
      <c r="D124">
        <f>IF(Recherche!$D$1='Base poids'!A124,1,0)</f>
        <v>0</v>
      </c>
      <c r="E124">
        <f>IF(D124=0,0,SUM($D$2:D124))</f>
        <v>0</v>
      </c>
    </row>
    <row r="125" spans="1:5" x14ac:dyDescent="0.3">
      <c r="A125" s="70" t="s">
        <v>98</v>
      </c>
      <c r="B125" s="71" t="s">
        <v>47</v>
      </c>
      <c r="C125" s="72">
        <v>0.17391303999999999</v>
      </c>
      <c r="D125">
        <f>IF(Recherche!$D$1='Base poids'!A125,1,0)</f>
        <v>0</v>
      </c>
      <c r="E125">
        <f>IF(D125=0,0,SUM($D$2:D125))</f>
        <v>0</v>
      </c>
    </row>
    <row r="126" spans="1:5" x14ac:dyDescent="0.3">
      <c r="A126" s="70" t="s">
        <v>543</v>
      </c>
      <c r="B126" s="71" t="s">
        <v>34</v>
      </c>
      <c r="C126" s="72">
        <v>1</v>
      </c>
      <c r="D126">
        <f>IF(Recherche!$D$1='Base poids'!A126,1,0)</f>
        <v>0</v>
      </c>
      <c r="E126">
        <f>IF(D126=0,0,SUM($D$2:D126))</f>
        <v>0</v>
      </c>
    </row>
    <row r="127" spans="1:5" x14ac:dyDescent="0.3">
      <c r="A127" s="70" t="s">
        <v>264</v>
      </c>
      <c r="B127" s="71" t="s">
        <v>34</v>
      </c>
      <c r="C127" s="72">
        <v>0.41057692000000001</v>
      </c>
      <c r="D127">
        <f>IF(Recherche!$D$1='Base poids'!A127,1,0)</f>
        <v>0</v>
      </c>
      <c r="E127">
        <f>IF(D127=0,0,SUM($D$2:D127))</f>
        <v>0</v>
      </c>
    </row>
    <row r="128" spans="1:5" x14ac:dyDescent="0.3">
      <c r="A128" s="70" t="s">
        <v>264</v>
      </c>
      <c r="B128" s="73" t="s">
        <v>1419</v>
      </c>
      <c r="C128" s="72">
        <v>0.36538461</v>
      </c>
      <c r="D128">
        <f>IF(Recherche!$D$1='Base poids'!A128,1,0)</f>
        <v>0</v>
      </c>
      <c r="E128">
        <f>IF(D128=0,0,SUM($D$2:D128))</f>
        <v>0</v>
      </c>
    </row>
    <row r="129" spans="1:5" x14ac:dyDescent="0.3">
      <c r="A129" s="70" t="s">
        <v>264</v>
      </c>
      <c r="B129" s="71" t="s">
        <v>47</v>
      </c>
      <c r="C129" s="72">
        <v>9.5192299999999994E-2</v>
      </c>
      <c r="D129">
        <f>IF(Recherche!$D$1='Base poids'!A129,1,0)</f>
        <v>0</v>
      </c>
      <c r="E129">
        <f>IF(D129=0,0,SUM($D$2:D129))</f>
        <v>0</v>
      </c>
    </row>
    <row r="130" spans="1:5" x14ac:dyDescent="0.3">
      <c r="A130" s="70" t="s">
        <v>264</v>
      </c>
      <c r="B130" s="71" t="s">
        <v>1241</v>
      </c>
      <c r="C130" s="72">
        <v>9.1346150000000001E-2</v>
      </c>
      <c r="D130">
        <f>IF(Recherche!$D$1='Base poids'!A130,1,0)</f>
        <v>0</v>
      </c>
      <c r="E130">
        <f>IF(D130=0,0,SUM($D$2:D130))</f>
        <v>0</v>
      </c>
    </row>
    <row r="131" spans="1:5" x14ac:dyDescent="0.3">
      <c r="A131" s="70" t="s">
        <v>264</v>
      </c>
      <c r="B131" s="71" t="s">
        <v>31</v>
      </c>
      <c r="C131" s="72">
        <v>3.7499999999999999E-2</v>
      </c>
      <c r="D131">
        <f>IF(Recherche!$D$1='Base poids'!A131,1,0)</f>
        <v>0</v>
      </c>
      <c r="E131">
        <f>IF(D131=0,0,SUM($D$2:D131))</f>
        <v>0</v>
      </c>
    </row>
    <row r="132" spans="1:5" x14ac:dyDescent="0.3">
      <c r="A132" s="70" t="s">
        <v>266</v>
      </c>
      <c r="B132" s="73" t="s">
        <v>1410</v>
      </c>
      <c r="C132" s="72">
        <v>0.3</v>
      </c>
      <c r="D132">
        <f>IF(Recherche!$D$1='Base poids'!A132,1,0)</f>
        <v>0</v>
      </c>
      <c r="E132">
        <f>IF(D132=0,0,SUM($D$2:D132))</f>
        <v>0</v>
      </c>
    </row>
    <row r="133" spans="1:5" x14ac:dyDescent="0.3">
      <c r="A133" s="70" t="s">
        <v>266</v>
      </c>
      <c r="B133" s="71" t="s">
        <v>34</v>
      </c>
      <c r="C133" s="72">
        <v>0.25</v>
      </c>
      <c r="D133">
        <f>IF(Recherche!$D$1='Base poids'!A133,1,0)</f>
        <v>0</v>
      </c>
      <c r="E133">
        <f>IF(D133=0,0,SUM($D$2:D133))</f>
        <v>0</v>
      </c>
    </row>
    <row r="134" spans="1:5" x14ac:dyDescent="0.3">
      <c r="A134" s="70" t="s">
        <v>266</v>
      </c>
      <c r="B134" s="71" t="s">
        <v>42</v>
      </c>
      <c r="C134" s="72">
        <v>0.2</v>
      </c>
      <c r="D134">
        <f>IF(Recherche!$D$1='Base poids'!A134,1,0)</f>
        <v>0</v>
      </c>
      <c r="E134">
        <f>IF(D134=0,0,SUM($D$2:D134))</f>
        <v>0</v>
      </c>
    </row>
    <row r="135" spans="1:5" x14ac:dyDescent="0.3">
      <c r="A135" s="70" t="s">
        <v>266</v>
      </c>
      <c r="B135" s="71" t="s">
        <v>47</v>
      </c>
      <c r="C135" s="72">
        <v>0.15</v>
      </c>
      <c r="D135">
        <f>IF(Recherche!$D$1='Base poids'!A135,1,0)</f>
        <v>0</v>
      </c>
      <c r="E135">
        <f>IF(D135=0,0,SUM($D$2:D135))</f>
        <v>0</v>
      </c>
    </row>
    <row r="136" spans="1:5" x14ac:dyDescent="0.3">
      <c r="A136" s="70" t="s">
        <v>266</v>
      </c>
      <c r="B136" s="71" t="s">
        <v>18</v>
      </c>
      <c r="C136" s="72">
        <v>0.1</v>
      </c>
      <c r="D136">
        <f>IF(Recherche!$D$1='Base poids'!A136,1,0)</f>
        <v>0</v>
      </c>
      <c r="E136">
        <f>IF(D136=0,0,SUM($D$2:D136))</f>
        <v>0</v>
      </c>
    </row>
    <row r="137" spans="1:5" x14ac:dyDescent="0.3">
      <c r="A137" s="70" t="s">
        <v>268</v>
      </c>
      <c r="B137" s="73" t="s">
        <v>1419</v>
      </c>
      <c r="C137" s="72">
        <v>0.38313566999999998</v>
      </c>
      <c r="D137">
        <f>IF(Recherche!$D$1='Base poids'!A137,1,0)</f>
        <v>0</v>
      </c>
      <c r="E137">
        <f>IF(D137=0,0,SUM($D$2:D137))</f>
        <v>0</v>
      </c>
    </row>
    <row r="138" spans="1:5" x14ac:dyDescent="0.3">
      <c r="A138" s="70" t="s">
        <v>268</v>
      </c>
      <c r="B138" s="71" t="s">
        <v>34</v>
      </c>
      <c r="C138" s="72">
        <v>0.35573051999999999</v>
      </c>
      <c r="D138">
        <f>IF(Recherche!$D$1='Base poids'!A138,1,0)</f>
        <v>0</v>
      </c>
      <c r="E138">
        <f>IF(D138=0,0,SUM($D$2:D138))</f>
        <v>0</v>
      </c>
    </row>
    <row r="139" spans="1:5" x14ac:dyDescent="0.3">
      <c r="A139" s="70" t="s">
        <v>268</v>
      </c>
      <c r="B139" s="71" t="s">
        <v>1241</v>
      </c>
      <c r="C139" s="72">
        <v>0.1436064</v>
      </c>
      <c r="D139">
        <f>IF(Recherche!$D$1='Base poids'!A139,1,0)</f>
        <v>0</v>
      </c>
      <c r="E139">
        <f>IF(D139=0,0,SUM($D$2:D139))</f>
        <v>0</v>
      </c>
    </row>
    <row r="140" spans="1:5" x14ac:dyDescent="0.3">
      <c r="A140" s="70" t="s">
        <v>268</v>
      </c>
      <c r="B140" s="71" t="s">
        <v>47</v>
      </c>
      <c r="C140" s="72">
        <v>0.1175274</v>
      </c>
      <c r="D140">
        <f>IF(Recherche!$D$1='Base poids'!A140,1,0)</f>
        <v>0</v>
      </c>
      <c r="E140">
        <f>IF(D140=0,0,SUM($D$2:D140))</f>
        <v>0</v>
      </c>
    </row>
    <row r="141" spans="1:5" x14ac:dyDescent="0.3">
      <c r="A141" s="70" t="s">
        <v>414</v>
      </c>
      <c r="B141" s="71" t="s">
        <v>47</v>
      </c>
      <c r="C141" s="72">
        <v>0.52648987000000003</v>
      </c>
      <c r="D141">
        <f>IF(Recherche!$D$1='Base poids'!A141,1,0)</f>
        <v>0</v>
      </c>
      <c r="E141">
        <f>IF(D141=0,0,SUM($D$2:D141))</f>
        <v>0</v>
      </c>
    </row>
    <row r="142" spans="1:5" x14ac:dyDescent="0.3">
      <c r="A142" s="70" t="s">
        <v>414</v>
      </c>
      <c r="B142" s="71" t="s">
        <v>34</v>
      </c>
      <c r="C142" s="72">
        <v>0.47351011999999998</v>
      </c>
      <c r="D142">
        <f>IF(Recherche!$D$1='Base poids'!A142,1,0)</f>
        <v>0</v>
      </c>
      <c r="E142">
        <f>IF(D142=0,0,SUM($D$2:D142))</f>
        <v>0</v>
      </c>
    </row>
    <row r="143" spans="1:5" x14ac:dyDescent="0.3">
      <c r="A143" s="70" t="s">
        <v>62</v>
      </c>
      <c r="B143" s="71" t="s">
        <v>42</v>
      </c>
      <c r="C143" s="72">
        <v>0.3402</v>
      </c>
      <c r="D143">
        <f>IF(Recherche!$D$1='Base poids'!A143,1,0)</f>
        <v>0</v>
      </c>
      <c r="E143">
        <f>IF(D143=0,0,SUM($D$2:D143))</f>
        <v>0</v>
      </c>
    </row>
    <row r="144" spans="1:5" x14ac:dyDescent="0.3">
      <c r="A144" s="70" t="s">
        <v>62</v>
      </c>
      <c r="B144" s="71" t="s">
        <v>47</v>
      </c>
      <c r="C144" s="72">
        <v>0.20849999999999999</v>
      </c>
      <c r="D144">
        <f>IF(Recherche!$D$1='Base poids'!A144,1,0)</f>
        <v>0</v>
      </c>
      <c r="E144">
        <f>IF(D144=0,0,SUM($D$2:D144))</f>
        <v>0</v>
      </c>
    </row>
    <row r="145" spans="1:5" x14ac:dyDescent="0.3">
      <c r="A145" s="70" t="s">
        <v>62</v>
      </c>
      <c r="B145" s="71" t="s">
        <v>34</v>
      </c>
      <c r="C145" s="72">
        <v>0.1678</v>
      </c>
      <c r="D145">
        <f>IF(Recherche!$D$1='Base poids'!A145,1,0)</f>
        <v>0</v>
      </c>
      <c r="E145">
        <f>IF(D145=0,0,SUM($D$2:D145))</f>
        <v>0</v>
      </c>
    </row>
    <row r="146" spans="1:5" x14ac:dyDescent="0.3">
      <c r="A146" s="70" t="s">
        <v>62</v>
      </c>
      <c r="B146" s="71" t="s">
        <v>31</v>
      </c>
      <c r="C146" s="72">
        <v>0.15040000000000001</v>
      </c>
      <c r="D146">
        <f>IF(Recherche!$D$1='Base poids'!A146,1,0)</f>
        <v>0</v>
      </c>
      <c r="E146">
        <f>IF(D146=0,0,SUM($D$2:D146))</f>
        <v>0</v>
      </c>
    </row>
    <row r="147" spans="1:5" x14ac:dyDescent="0.3">
      <c r="A147" s="70" t="s">
        <v>62</v>
      </c>
      <c r="B147" s="73" t="s">
        <v>1410</v>
      </c>
      <c r="C147" s="72">
        <v>0.13300000000000001</v>
      </c>
      <c r="D147">
        <f>IF(Recherche!$D$1='Base poids'!A147,1,0)</f>
        <v>0</v>
      </c>
      <c r="E147">
        <f>IF(D147=0,0,SUM($D$2:D147))</f>
        <v>0</v>
      </c>
    </row>
    <row r="148" spans="1:5" x14ac:dyDescent="0.3">
      <c r="A148" s="70" t="s">
        <v>416</v>
      </c>
      <c r="B148" s="71" t="s">
        <v>31</v>
      </c>
      <c r="C148" s="72">
        <v>0.31033993999999998</v>
      </c>
      <c r="D148">
        <f>IF(Recherche!$D$1='Base poids'!A148,1,0)</f>
        <v>0</v>
      </c>
      <c r="E148">
        <f>IF(D148=0,0,SUM($D$2:D148))</f>
        <v>0</v>
      </c>
    </row>
    <row r="149" spans="1:5" x14ac:dyDescent="0.3">
      <c r="A149" s="70" t="s">
        <v>416</v>
      </c>
      <c r="B149" s="73" t="s">
        <v>1417</v>
      </c>
      <c r="C149" s="72">
        <v>0.19335758</v>
      </c>
      <c r="D149">
        <f>IF(Recherche!$D$1='Base poids'!A149,1,0)</f>
        <v>0</v>
      </c>
      <c r="E149">
        <f>IF(D149=0,0,SUM($D$2:D149))</f>
        <v>0</v>
      </c>
    </row>
    <row r="150" spans="1:5" x14ac:dyDescent="0.3">
      <c r="A150" s="70" t="s">
        <v>416</v>
      </c>
      <c r="B150" s="71" t="s">
        <v>42</v>
      </c>
      <c r="C150" s="72">
        <v>0.16579805</v>
      </c>
      <c r="D150">
        <f>IF(Recherche!$D$1='Base poids'!A150,1,0)</f>
        <v>0</v>
      </c>
      <c r="E150">
        <f>IF(D150=0,0,SUM($D$2:D150))</f>
        <v>0</v>
      </c>
    </row>
    <row r="151" spans="1:5" x14ac:dyDescent="0.3">
      <c r="A151" s="70" t="s">
        <v>416</v>
      </c>
      <c r="B151" s="71" t="s">
        <v>47</v>
      </c>
      <c r="C151" s="72">
        <v>0.13268041999999999</v>
      </c>
      <c r="D151">
        <f>IF(Recherche!$D$1='Base poids'!A151,1,0)</f>
        <v>0</v>
      </c>
      <c r="E151">
        <f>IF(D151=0,0,SUM($D$2:D151))</f>
        <v>0</v>
      </c>
    </row>
    <row r="152" spans="1:5" x14ac:dyDescent="0.3">
      <c r="A152" s="70" t="s">
        <v>416</v>
      </c>
      <c r="B152" s="71" t="s">
        <v>34</v>
      </c>
      <c r="C152" s="72">
        <v>0.1116447</v>
      </c>
      <c r="D152">
        <f>IF(Recherche!$D$1='Base poids'!A152,1,0)</f>
        <v>0</v>
      </c>
      <c r="E152">
        <f>IF(D152=0,0,SUM($D$2:D152))</f>
        <v>0</v>
      </c>
    </row>
    <row r="153" spans="1:5" x14ac:dyDescent="0.3">
      <c r="A153" s="70" t="s">
        <v>416</v>
      </c>
      <c r="B153" s="71" t="s">
        <v>18</v>
      </c>
      <c r="C153" s="72">
        <v>8.6179290000000006E-2</v>
      </c>
      <c r="D153">
        <f>IF(Recherche!$D$1='Base poids'!A153,1,0)</f>
        <v>0</v>
      </c>
      <c r="E153">
        <f>IF(D153=0,0,SUM($D$2:D153))</f>
        <v>0</v>
      </c>
    </row>
    <row r="154" spans="1:5" x14ac:dyDescent="0.3">
      <c r="A154" s="70" t="s">
        <v>100</v>
      </c>
      <c r="B154" s="71" t="s">
        <v>34</v>
      </c>
      <c r="C154" s="72">
        <v>0.42176321999999999</v>
      </c>
      <c r="D154">
        <f>IF(Recherche!$D$1='Base poids'!A154,1,0)</f>
        <v>0</v>
      </c>
      <c r="E154">
        <f>IF(D154=0,0,SUM($D$2:D154))</f>
        <v>0</v>
      </c>
    </row>
    <row r="155" spans="1:5" x14ac:dyDescent="0.3">
      <c r="A155" s="70" t="s">
        <v>100</v>
      </c>
      <c r="B155" s="73" t="s">
        <v>1411</v>
      </c>
      <c r="C155" s="72">
        <v>0.28926952</v>
      </c>
      <c r="D155">
        <f>IF(Recherche!$D$1='Base poids'!A155,1,0)</f>
        <v>0</v>
      </c>
      <c r="E155">
        <f>IF(D155=0,0,SUM($D$2:D155))</f>
        <v>0</v>
      </c>
    </row>
    <row r="156" spans="1:5" x14ac:dyDescent="0.3">
      <c r="A156" s="70" t="s">
        <v>100</v>
      </c>
      <c r="B156" s="71" t="s">
        <v>47</v>
      </c>
      <c r="C156" s="72">
        <v>0.24866498000000001</v>
      </c>
      <c r="D156">
        <f>IF(Recherche!$D$1='Base poids'!A156,1,0)</f>
        <v>0</v>
      </c>
      <c r="E156">
        <f>IF(D156=0,0,SUM($D$2:D156))</f>
        <v>0</v>
      </c>
    </row>
    <row r="157" spans="1:5" x14ac:dyDescent="0.3">
      <c r="A157" s="70" t="s">
        <v>100</v>
      </c>
      <c r="B157" s="71" t="s">
        <v>31</v>
      </c>
      <c r="C157" s="72">
        <v>4.0302259999999999E-2</v>
      </c>
      <c r="D157">
        <f>IF(Recherche!$D$1='Base poids'!A157,1,0)</f>
        <v>0</v>
      </c>
      <c r="E157">
        <f>IF(D157=0,0,SUM($D$2:D157))</f>
        <v>0</v>
      </c>
    </row>
    <row r="158" spans="1:5" x14ac:dyDescent="0.3">
      <c r="A158" s="70" t="s">
        <v>537</v>
      </c>
      <c r="B158" s="71" t="s">
        <v>34</v>
      </c>
      <c r="C158" s="72">
        <v>0.39389999999999997</v>
      </c>
      <c r="D158">
        <f>IF(Recherche!$D$1='Base poids'!A158,1,0)</f>
        <v>0</v>
      </c>
      <c r="E158">
        <f>IF(D158=0,0,SUM($D$2:D158))</f>
        <v>0</v>
      </c>
    </row>
    <row r="159" spans="1:5" x14ac:dyDescent="0.3">
      <c r="A159" s="70" t="s">
        <v>537</v>
      </c>
      <c r="B159" s="73" t="s">
        <v>1415</v>
      </c>
      <c r="C159" s="72">
        <v>0.27479999999999999</v>
      </c>
      <c r="D159">
        <f>IF(Recherche!$D$1='Base poids'!A159,1,0)</f>
        <v>0</v>
      </c>
      <c r="E159">
        <f>IF(D159=0,0,SUM($D$2:D159))</f>
        <v>0</v>
      </c>
    </row>
    <row r="160" spans="1:5" x14ac:dyDescent="0.3">
      <c r="A160" s="70" t="s">
        <v>537</v>
      </c>
      <c r="B160" s="71" t="s">
        <v>31</v>
      </c>
      <c r="C160" s="72">
        <v>0.17519999999999999</v>
      </c>
      <c r="D160">
        <f>IF(Recherche!$D$1='Base poids'!A160,1,0)</f>
        <v>0</v>
      </c>
      <c r="E160">
        <f>IF(D160=0,0,SUM($D$2:D160))</f>
        <v>0</v>
      </c>
    </row>
    <row r="161" spans="1:5" x14ac:dyDescent="0.3">
      <c r="A161" s="70" t="s">
        <v>537</v>
      </c>
      <c r="B161" s="71" t="s">
        <v>47</v>
      </c>
      <c r="C161" s="72">
        <v>0.156</v>
      </c>
      <c r="D161">
        <f>IF(Recherche!$D$1='Base poids'!A161,1,0)</f>
        <v>0</v>
      </c>
      <c r="E161">
        <f>IF(D161=0,0,SUM($D$2:D161))</f>
        <v>0</v>
      </c>
    </row>
    <row r="162" spans="1:5" x14ac:dyDescent="0.3">
      <c r="A162" s="70" t="s">
        <v>618</v>
      </c>
      <c r="B162" s="73" t="s">
        <v>1410</v>
      </c>
      <c r="C162" s="72">
        <v>0.3664</v>
      </c>
      <c r="D162">
        <f>IF(Recherche!$D$1='Base poids'!A162,1,0)</f>
        <v>0</v>
      </c>
      <c r="E162">
        <f>IF(D162=0,0,SUM($D$2:D162))</f>
        <v>0</v>
      </c>
    </row>
    <row r="163" spans="1:5" x14ac:dyDescent="0.3">
      <c r="A163" s="70" t="s">
        <v>618</v>
      </c>
      <c r="B163" s="71" t="s">
        <v>47</v>
      </c>
      <c r="C163" s="72">
        <v>0.2167</v>
      </c>
      <c r="D163">
        <f>IF(Recherche!$D$1='Base poids'!A163,1,0)</f>
        <v>0</v>
      </c>
      <c r="E163">
        <f>IF(D163=0,0,SUM($D$2:D163))</f>
        <v>0</v>
      </c>
    </row>
    <row r="164" spans="1:5" x14ac:dyDescent="0.3">
      <c r="A164" s="70" t="s">
        <v>618</v>
      </c>
      <c r="B164" s="71" t="s">
        <v>34</v>
      </c>
      <c r="C164" s="72">
        <v>0.1812</v>
      </c>
      <c r="D164">
        <f>IF(Recherche!$D$1='Base poids'!A164,1,0)</f>
        <v>0</v>
      </c>
      <c r="E164">
        <f>IF(D164=0,0,SUM($D$2:D164))</f>
        <v>0</v>
      </c>
    </row>
    <row r="165" spans="1:5" x14ac:dyDescent="0.3">
      <c r="A165" s="70" t="s">
        <v>618</v>
      </c>
      <c r="B165" s="71" t="s">
        <v>42</v>
      </c>
      <c r="C165" s="72">
        <v>0.16669999999999999</v>
      </c>
      <c r="D165">
        <f>IF(Recherche!$D$1='Base poids'!A165,1,0)</f>
        <v>0</v>
      </c>
      <c r="E165">
        <f>IF(D165=0,0,SUM($D$2:D165))</f>
        <v>0</v>
      </c>
    </row>
    <row r="166" spans="1:5" x14ac:dyDescent="0.3">
      <c r="A166" s="70" t="s">
        <v>618</v>
      </c>
      <c r="B166" s="71" t="s">
        <v>31</v>
      </c>
      <c r="C166" s="72">
        <v>6.9000000000000006E-2</v>
      </c>
      <c r="D166">
        <f>IF(Recherche!$D$1='Base poids'!A166,1,0)</f>
        <v>0</v>
      </c>
      <c r="E166">
        <f>IF(D166=0,0,SUM($D$2:D166))</f>
        <v>0</v>
      </c>
    </row>
    <row r="167" spans="1:5" x14ac:dyDescent="0.3">
      <c r="A167" s="70" t="s">
        <v>545</v>
      </c>
      <c r="B167" s="71" t="s">
        <v>34</v>
      </c>
      <c r="C167" s="72">
        <v>0.66443914000000004</v>
      </c>
      <c r="D167">
        <f>IF(Recherche!$D$1='Base poids'!A167,1,0)</f>
        <v>0</v>
      </c>
      <c r="E167">
        <f>IF(D167=0,0,SUM($D$2:D167))</f>
        <v>0</v>
      </c>
    </row>
    <row r="168" spans="1:5" x14ac:dyDescent="0.3">
      <c r="A168" s="70" t="s">
        <v>545</v>
      </c>
      <c r="B168" s="71" t="s">
        <v>31</v>
      </c>
      <c r="C168" s="72">
        <v>0.16897374000000001</v>
      </c>
      <c r="D168">
        <f>IF(Recherche!$D$1='Base poids'!A168,1,0)</f>
        <v>0</v>
      </c>
      <c r="E168">
        <f>IF(D168=0,0,SUM($D$2:D168))</f>
        <v>0</v>
      </c>
    </row>
    <row r="169" spans="1:5" x14ac:dyDescent="0.3">
      <c r="A169" s="70" t="s">
        <v>545</v>
      </c>
      <c r="B169" s="71" t="s">
        <v>47</v>
      </c>
      <c r="C169" s="72">
        <v>0.16658711000000001</v>
      </c>
      <c r="D169">
        <f>IF(Recherche!$D$1='Base poids'!A169,1,0)</f>
        <v>0</v>
      </c>
      <c r="E169">
        <f>IF(D169=0,0,SUM($D$2:D169))</f>
        <v>0</v>
      </c>
    </row>
    <row r="170" spans="1:5" x14ac:dyDescent="0.3">
      <c r="A170" s="70" t="s">
        <v>418</v>
      </c>
      <c r="B170" s="71" t="s">
        <v>34</v>
      </c>
      <c r="C170" s="72">
        <v>0.39841528999999998</v>
      </c>
      <c r="D170">
        <f>IF(Recherche!$D$1='Base poids'!A170,1,0)</f>
        <v>0</v>
      </c>
      <c r="E170">
        <f>IF(D170=0,0,SUM($D$2:D170))</f>
        <v>0</v>
      </c>
    </row>
    <row r="171" spans="1:5" x14ac:dyDescent="0.3">
      <c r="A171" s="70" t="s">
        <v>418</v>
      </c>
      <c r="B171" s="71" t="s">
        <v>47</v>
      </c>
      <c r="C171" s="72">
        <v>0.21363333000000001</v>
      </c>
      <c r="D171">
        <f>IF(Recherche!$D$1='Base poids'!A171,1,0)</f>
        <v>0</v>
      </c>
      <c r="E171">
        <f>IF(D171=0,0,SUM($D$2:D171))</f>
        <v>0</v>
      </c>
    </row>
    <row r="172" spans="1:5" x14ac:dyDescent="0.3">
      <c r="A172" s="70" t="s">
        <v>418</v>
      </c>
      <c r="B172" s="73" t="s">
        <v>1409</v>
      </c>
      <c r="C172" s="72">
        <v>0.20970179999999999</v>
      </c>
      <c r="D172">
        <f>IF(Recherche!$D$1='Base poids'!A172,1,0)</f>
        <v>0</v>
      </c>
      <c r="E172">
        <f>IF(D172=0,0,SUM($D$2:D172))</f>
        <v>0</v>
      </c>
    </row>
    <row r="173" spans="1:5" x14ac:dyDescent="0.3">
      <c r="A173" s="70" t="s">
        <v>418</v>
      </c>
      <c r="B173" s="71" t="s">
        <v>1241</v>
      </c>
      <c r="C173" s="72">
        <v>0.17824956</v>
      </c>
      <c r="D173">
        <f>IF(Recherche!$D$1='Base poids'!A173,1,0)</f>
        <v>0</v>
      </c>
      <c r="E173">
        <f>IF(D173=0,0,SUM($D$2:D173))</f>
        <v>0</v>
      </c>
    </row>
    <row r="174" spans="1:5" x14ac:dyDescent="0.3">
      <c r="A174" s="70" t="s">
        <v>420</v>
      </c>
      <c r="B174" s="71" t="s">
        <v>34</v>
      </c>
      <c r="C174" s="72">
        <v>0.51282050999999995</v>
      </c>
      <c r="D174">
        <f>IF(Recherche!$D$1='Base poids'!A174,1,0)</f>
        <v>0</v>
      </c>
      <c r="E174">
        <f>IF(D174=0,0,SUM($D$2:D174))</f>
        <v>0</v>
      </c>
    </row>
    <row r="175" spans="1:5" x14ac:dyDescent="0.3">
      <c r="A175" s="70" t="s">
        <v>420</v>
      </c>
      <c r="B175" s="73" t="s">
        <v>1412</v>
      </c>
      <c r="C175" s="72">
        <v>0.15764884000000001</v>
      </c>
      <c r="D175">
        <f>IF(Recherche!$D$1='Base poids'!A175,1,0)</f>
        <v>0</v>
      </c>
      <c r="E175">
        <f>IF(D175=0,0,SUM($D$2:D175))</f>
        <v>0</v>
      </c>
    </row>
    <row r="176" spans="1:5" x14ac:dyDescent="0.3">
      <c r="A176" s="70" t="s">
        <v>420</v>
      </c>
      <c r="B176" s="71" t="s">
        <v>42</v>
      </c>
      <c r="C176" s="72">
        <v>0.15612777</v>
      </c>
      <c r="D176">
        <f>IF(Recherche!$D$1='Base poids'!A176,1,0)</f>
        <v>0</v>
      </c>
      <c r="E176">
        <f>IF(D176=0,0,SUM($D$2:D176))</f>
        <v>0</v>
      </c>
    </row>
    <row r="177" spans="1:5" x14ac:dyDescent="0.3">
      <c r="A177" s="70" t="s">
        <v>420</v>
      </c>
      <c r="B177" s="71" t="s">
        <v>47</v>
      </c>
      <c r="C177" s="72">
        <v>0.12733594000000001</v>
      </c>
      <c r="D177">
        <f>IF(Recherche!$D$1='Base poids'!A177,1,0)</f>
        <v>0</v>
      </c>
      <c r="E177">
        <f>IF(D177=0,0,SUM($D$2:D177))</f>
        <v>0</v>
      </c>
    </row>
    <row r="178" spans="1:5" x14ac:dyDescent="0.3">
      <c r="A178" s="70" t="s">
        <v>420</v>
      </c>
      <c r="B178" s="71" t="s">
        <v>31</v>
      </c>
      <c r="C178" s="72">
        <v>4.6066919999999997E-2</v>
      </c>
      <c r="D178">
        <f>IF(Recherche!$D$1='Base poids'!A178,1,0)</f>
        <v>0</v>
      </c>
      <c r="E178">
        <f>IF(D178=0,0,SUM($D$2:D178))</f>
        <v>0</v>
      </c>
    </row>
    <row r="179" spans="1:5" x14ac:dyDescent="0.3">
      <c r="A179" s="70" t="s">
        <v>270</v>
      </c>
      <c r="B179" s="73" t="s">
        <v>1410</v>
      </c>
      <c r="C179" s="72">
        <v>0.30945592999999999</v>
      </c>
      <c r="D179">
        <f>IF(Recherche!$D$1='Base poids'!A179,1,0)</f>
        <v>0</v>
      </c>
      <c r="E179">
        <f>IF(D179=0,0,SUM($D$2:D179))</f>
        <v>0</v>
      </c>
    </row>
    <row r="180" spans="1:5" x14ac:dyDescent="0.3">
      <c r="A180" s="70" t="s">
        <v>270</v>
      </c>
      <c r="B180" s="71" t="s">
        <v>34</v>
      </c>
      <c r="C180" s="72">
        <v>0.25511724000000002</v>
      </c>
      <c r="D180">
        <f>IF(Recherche!$D$1='Base poids'!A180,1,0)</f>
        <v>0</v>
      </c>
      <c r="E180">
        <f>IF(D180=0,0,SUM($D$2:D180))</f>
        <v>0</v>
      </c>
    </row>
    <row r="181" spans="1:5" x14ac:dyDescent="0.3">
      <c r="A181" s="70" t="s">
        <v>270</v>
      </c>
      <c r="B181" s="71" t="s">
        <v>42</v>
      </c>
      <c r="C181" s="72">
        <v>0.17330267999999999</v>
      </c>
      <c r="D181">
        <f>IF(Recherche!$D$1='Base poids'!A181,1,0)</f>
        <v>0</v>
      </c>
      <c r="E181">
        <f>IF(D181=0,0,SUM($D$2:D181))</f>
        <v>0</v>
      </c>
    </row>
    <row r="182" spans="1:5" x14ac:dyDescent="0.3">
      <c r="A182" s="70" t="s">
        <v>270</v>
      </c>
      <c r="B182" s="71" t="s">
        <v>47</v>
      </c>
      <c r="C182" s="72">
        <v>0.16244802</v>
      </c>
      <c r="D182">
        <f>IF(Recherche!$D$1='Base poids'!A182,1,0)</f>
        <v>0</v>
      </c>
      <c r="E182">
        <f>IF(D182=0,0,SUM($D$2:D182))</f>
        <v>0</v>
      </c>
    </row>
    <row r="183" spans="1:5" x14ac:dyDescent="0.3">
      <c r="A183" s="70" t="s">
        <v>270</v>
      </c>
      <c r="B183" s="71" t="s">
        <v>31</v>
      </c>
      <c r="C183" s="72">
        <v>9.9676109999999998E-2</v>
      </c>
      <c r="D183">
        <f>IF(Recherche!$D$1='Base poids'!A183,1,0)</f>
        <v>0</v>
      </c>
      <c r="E183">
        <f>IF(D183=0,0,SUM($D$2:D183))</f>
        <v>0</v>
      </c>
    </row>
    <row r="184" spans="1:5" x14ac:dyDescent="0.3">
      <c r="A184" s="70" t="s">
        <v>272</v>
      </c>
      <c r="B184" s="71" t="s">
        <v>34</v>
      </c>
      <c r="C184" s="72">
        <v>0.74194884000000005</v>
      </c>
      <c r="D184">
        <f>IF(Recherche!$D$1='Base poids'!A184,1,0)</f>
        <v>0</v>
      </c>
      <c r="E184">
        <f>IF(D184=0,0,SUM($D$2:D184))</f>
        <v>0</v>
      </c>
    </row>
    <row r="185" spans="1:5" x14ac:dyDescent="0.3">
      <c r="A185" s="70" t="s">
        <v>272</v>
      </c>
      <c r="B185" s="71" t="s">
        <v>47</v>
      </c>
      <c r="C185" s="72">
        <v>0.17218026</v>
      </c>
      <c r="D185">
        <f>IF(Recherche!$D$1='Base poids'!A185,1,0)</f>
        <v>0</v>
      </c>
      <c r="E185">
        <f>IF(D185=0,0,SUM($D$2:D185))</f>
        <v>0</v>
      </c>
    </row>
    <row r="186" spans="1:5" x14ac:dyDescent="0.3">
      <c r="A186" s="70" t="s">
        <v>272</v>
      </c>
      <c r="B186" s="73" t="s">
        <v>1414</v>
      </c>
      <c r="C186" s="72">
        <v>8.5870879999999997E-2</v>
      </c>
      <c r="D186">
        <f>IF(Recherche!$D$1='Base poids'!A186,1,0)</f>
        <v>0</v>
      </c>
      <c r="E186">
        <f>IF(D186=0,0,SUM($D$2:D186))</f>
        <v>0</v>
      </c>
    </row>
    <row r="187" spans="1:5" x14ac:dyDescent="0.3">
      <c r="A187" s="70" t="s">
        <v>422</v>
      </c>
      <c r="B187" s="71" t="s">
        <v>34</v>
      </c>
      <c r="C187" s="72">
        <v>0.63380281000000005</v>
      </c>
      <c r="D187">
        <f>IF(Recherche!$D$1='Base poids'!A187,1,0)</f>
        <v>0</v>
      </c>
      <c r="E187">
        <f>IF(D187=0,0,SUM($D$2:D187))</f>
        <v>0</v>
      </c>
    </row>
    <row r="188" spans="1:5" x14ac:dyDescent="0.3">
      <c r="A188" s="70" t="s">
        <v>422</v>
      </c>
      <c r="B188" s="73" t="s">
        <v>1414</v>
      </c>
      <c r="C188" s="72">
        <v>0.22183098000000001</v>
      </c>
      <c r="D188">
        <f>IF(Recherche!$D$1='Base poids'!A188,1,0)</f>
        <v>0</v>
      </c>
      <c r="E188">
        <f>IF(D188=0,0,SUM($D$2:D188))</f>
        <v>0</v>
      </c>
    </row>
    <row r="189" spans="1:5" x14ac:dyDescent="0.3">
      <c r="A189" s="70" t="s">
        <v>422</v>
      </c>
      <c r="B189" s="71" t="s">
        <v>47</v>
      </c>
      <c r="C189" s="72">
        <v>0.12323943</v>
      </c>
      <c r="D189">
        <f>IF(Recherche!$D$1='Base poids'!A189,1,0)</f>
        <v>0</v>
      </c>
      <c r="E189">
        <f>IF(D189=0,0,SUM($D$2:D189))</f>
        <v>0</v>
      </c>
    </row>
    <row r="190" spans="1:5" x14ac:dyDescent="0.3">
      <c r="A190" s="70" t="s">
        <v>422</v>
      </c>
      <c r="B190" s="71" t="s">
        <v>31</v>
      </c>
      <c r="C190" s="72">
        <v>2.1126760000000001E-2</v>
      </c>
      <c r="D190">
        <f>IF(Recherche!$D$1='Base poids'!A190,1,0)</f>
        <v>0</v>
      </c>
      <c r="E190">
        <f>IF(D190=0,0,SUM($D$2:D190))</f>
        <v>0</v>
      </c>
    </row>
    <row r="191" spans="1:5" x14ac:dyDescent="0.3">
      <c r="A191" s="70" t="s">
        <v>274</v>
      </c>
      <c r="B191" s="73" t="s">
        <v>1410</v>
      </c>
      <c r="C191" s="72">
        <v>0.42538975000000001</v>
      </c>
      <c r="D191">
        <f>IF(Recherche!$D$1='Base poids'!A191,1,0)</f>
        <v>0</v>
      </c>
      <c r="E191">
        <f>IF(D191=0,0,SUM($D$2:D191))</f>
        <v>0</v>
      </c>
    </row>
    <row r="192" spans="1:5" x14ac:dyDescent="0.3">
      <c r="A192" s="70" t="s">
        <v>274</v>
      </c>
      <c r="B192" s="71" t="s">
        <v>47</v>
      </c>
      <c r="C192" s="72">
        <v>0.26726056999999998</v>
      </c>
      <c r="D192">
        <f>IF(Recherche!$D$1='Base poids'!A192,1,0)</f>
        <v>0</v>
      </c>
      <c r="E192">
        <f>IF(D192=0,0,SUM($D$2:D192))</f>
        <v>0</v>
      </c>
    </row>
    <row r="193" spans="1:5" x14ac:dyDescent="0.3">
      <c r="A193" s="70" t="s">
        <v>274</v>
      </c>
      <c r="B193" s="71" t="s">
        <v>31</v>
      </c>
      <c r="C193" s="72">
        <v>0.18485523000000001</v>
      </c>
      <c r="D193">
        <f>IF(Recherche!$D$1='Base poids'!A193,1,0)</f>
        <v>0</v>
      </c>
      <c r="E193">
        <f>IF(D193=0,0,SUM($D$2:D193))</f>
        <v>0</v>
      </c>
    </row>
    <row r="194" spans="1:5" x14ac:dyDescent="0.3">
      <c r="A194" s="70" t="s">
        <v>274</v>
      </c>
      <c r="B194" s="71" t="s">
        <v>34</v>
      </c>
      <c r="C194" s="72">
        <v>0.12249443</v>
      </c>
      <c r="D194">
        <f>IF(Recherche!$D$1='Base poids'!A194,1,0)</f>
        <v>0</v>
      </c>
      <c r="E194">
        <f>IF(D194=0,0,SUM($D$2:D194))</f>
        <v>0</v>
      </c>
    </row>
    <row r="195" spans="1:5" x14ac:dyDescent="0.3">
      <c r="A195" s="70" t="s">
        <v>424</v>
      </c>
      <c r="B195" s="73" t="s">
        <v>1412</v>
      </c>
      <c r="C195" s="72">
        <v>0.33882181</v>
      </c>
      <c r="D195">
        <f>IF(Recherche!$D$1='Base poids'!A195,1,0)</f>
        <v>0</v>
      </c>
      <c r="E195">
        <f>IF(D195=0,0,SUM($D$2:D195))</f>
        <v>0</v>
      </c>
    </row>
    <row r="196" spans="1:5" x14ac:dyDescent="0.3">
      <c r="A196" s="70" t="s">
        <v>424</v>
      </c>
      <c r="B196" s="71" t="s">
        <v>47</v>
      </c>
      <c r="C196" s="72">
        <v>0.21065511000000001</v>
      </c>
      <c r="D196">
        <f>IF(Recherche!$D$1='Base poids'!A196,1,0)</f>
        <v>0</v>
      </c>
      <c r="E196">
        <f>IF(D196=0,0,SUM($D$2:D196))</f>
        <v>0</v>
      </c>
    </row>
    <row r="197" spans="1:5" x14ac:dyDescent="0.3">
      <c r="A197" s="70" t="s">
        <v>424</v>
      </c>
      <c r="B197" s="71" t="s">
        <v>34</v>
      </c>
      <c r="C197" s="72">
        <v>0.17389813000000001</v>
      </c>
      <c r="D197">
        <f>IF(Recherche!$D$1='Base poids'!A197,1,0)</f>
        <v>0</v>
      </c>
      <c r="E197">
        <f>IF(D197=0,0,SUM($D$2:D197))</f>
        <v>0</v>
      </c>
    </row>
    <row r="198" spans="1:5" x14ac:dyDescent="0.3">
      <c r="A198" s="70" t="s">
        <v>424</v>
      </c>
      <c r="B198" s="71" t="s">
        <v>42</v>
      </c>
      <c r="C198" s="72">
        <v>0.11907563</v>
      </c>
      <c r="D198">
        <f>IF(Recherche!$D$1='Base poids'!A198,1,0)</f>
        <v>0</v>
      </c>
      <c r="E198">
        <f>IF(D198=0,0,SUM($D$2:D198))</f>
        <v>0</v>
      </c>
    </row>
    <row r="199" spans="1:5" x14ac:dyDescent="0.3">
      <c r="A199" s="70" t="s">
        <v>424</v>
      </c>
      <c r="B199" s="71" t="s">
        <v>18</v>
      </c>
      <c r="C199" s="72">
        <v>0.10541416000000001</v>
      </c>
      <c r="D199">
        <f>IF(Recherche!$D$1='Base poids'!A199,1,0)</f>
        <v>0</v>
      </c>
      <c r="E199">
        <f>IF(D199=0,0,SUM($D$2:D199))</f>
        <v>0</v>
      </c>
    </row>
    <row r="200" spans="1:5" x14ac:dyDescent="0.3">
      <c r="A200" s="70" t="s">
        <v>424</v>
      </c>
      <c r="B200" s="71" t="s">
        <v>31</v>
      </c>
      <c r="C200" s="72">
        <v>5.2135130000000002E-2</v>
      </c>
      <c r="D200">
        <f>IF(Recherche!$D$1='Base poids'!A200,1,0)</f>
        <v>0</v>
      </c>
      <c r="E200">
        <f>IF(D200=0,0,SUM($D$2:D200))</f>
        <v>0</v>
      </c>
    </row>
    <row r="201" spans="1:5" x14ac:dyDescent="0.3">
      <c r="A201" s="70" t="s">
        <v>426</v>
      </c>
      <c r="B201" s="71" t="s">
        <v>34</v>
      </c>
      <c r="C201" s="72">
        <v>0.39285036000000001</v>
      </c>
      <c r="D201">
        <f>IF(Recherche!$D$1='Base poids'!A201,1,0)</f>
        <v>0</v>
      </c>
      <c r="E201">
        <f>IF(D201=0,0,SUM($D$2:D201))</f>
        <v>0</v>
      </c>
    </row>
    <row r="202" spans="1:5" x14ac:dyDescent="0.3">
      <c r="A202" s="70" t="s">
        <v>426</v>
      </c>
      <c r="B202" s="73" t="s">
        <v>1411</v>
      </c>
      <c r="C202" s="72">
        <v>0.21515266</v>
      </c>
      <c r="D202">
        <f>IF(Recherche!$D$1='Base poids'!A202,1,0)</f>
        <v>0</v>
      </c>
      <c r="E202">
        <f>IF(D202=0,0,SUM($D$2:D202))</f>
        <v>0</v>
      </c>
    </row>
    <row r="203" spans="1:5" x14ac:dyDescent="0.3">
      <c r="A203" s="70" t="s">
        <v>426</v>
      </c>
      <c r="B203" s="71" t="s">
        <v>18</v>
      </c>
      <c r="C203" s="72">
        <v>0.14128578999999999</v>
      </c>
      <c r="D203">
        <f>IF(Recherche!$D$1='Base poids'!A203,1,0)</f>
        <v>0</v>
      </c>
      <c r="E203">
        <f>IF(D203=0,0,SUM($D$2:D203))</f>
        <v>0</v>
      </c>
    </row>
    <row r="204" spans="1:5" x14ac:dyDescent="0.3">
      <c r="A204" s="70" t="s">
        <v>426</v>
      </c>
      <c r="B204" s="71" t="s">
        <v>47</v>
      </c>
      <c r="C204" s="72">
        <v>0.13185093000000001</v>
      </c>
      <c r="D204">
        <f>IF(Recherche!$D$1='Base poids'!A204,1,0)</f>
        <v>0</v>
      </c>
      <c r="E204">
        <f>IF(D204=0,0,SUM($D$2:D204))</f>
        <v>0</v>
      </c>
    </row>
    <row r="205" spans="1:5" x14ac:dyDescent="0.3">
      <c r="A205" s="70" t="s">
        <v>426</v>
      </c>
      <c r="B205" s="71" t="s">
        <v>31</v>
      </c>
      <c r="C205" s="72">
        <v>0.11886023</v>
      </c>
      <c r="D205">
        <f>IF(Recherche!$D$1='Base poids'!A205,1,0)</f>
        <v>0</v>
      </c>
      <c r="E205">
        <f>IF(D205=0,0,SUM($D$2:D205))</f>
        <v>0</v>
      </c>
    </row>
    <row r="206" spans="1:5" x14ac:dyDescent="0.3">
      <c r="A206" s="70" t="s">
        <v>102</v>
      </c>
      <c r="B206" s="73" t="s">
        <v>1410</v>
      </c>
      <c r="C206" s="72">
        <v>0.30535466999999999</v>
      </c>
      <c r="D206">
        <f>IF(Recherche!$D$1='Base poids'!A206,1,0)</f>
        <v>0</v>
      </c>
      <c r="E206">
        <f>IF(D206=0,0,SUM($D$2:D206))</f>
        <v>0</v>
      </c>
    </row>
    <row r="207" spans="1:5" x14ac:dyDescent="0.3">
      <c r="A207" s="70" t="s">
        <v>102</v>
      </c>
      <c r="B207" s="71" t="s">
        <v>34</v>
      </c>
      <c r="C207" s="72">
        <v>0.21772079999999999</v>
      </c>
      <c r="D207">
        <f>IF(Recherche!$D$1='Base poids'!A207,1,0)</f>
        <v>0</v>
      </c>
      <c r="E207">
        <f>IF(D207=0,0,SUM($D$2:D207))</f>
        <v>0</v>
      </c>
    </row>
    <row r="208" spans="1:5" x14ac:dyDescent="0.3">
      <c r="A208" s="70" t="s">
        <v>102</v>
      </c>
      <c r="B208" s="71" t="s">
        <v>42</v>
      </c>
      <c r="C208" s="72">
        <v>0.17506115</v>
      </c>
      <c r="D208">
        <f>IF(Recherche!$D$1='Base poids'!A208,1,0)</f>
        <v>0</v>
      </c>
      <c r="E208">
        <f>IF(D208=0,0,SUM($D$2:D208))</f>
        <v>0</v>
      </c>
    </row>
    <row r="209" spans="1:5" x14ac:dyDescent="0.3">
      <c r="A209" s="70" t="s">
        <v>102</v>
      </c>
      <c r="B209" s="71" t="s">
        <v>47</v>
      </c>
      <c r="C209" s="72">
        <v>0.12903333</v>
      </c>
      <c r="D209">
        <f>IF(Recherche!$D$1='Base poids'!A209,1,0)</f>
        <v>0</v>
      </c>
      <c r="E209">
        <f>IF(D209=0,0,SUM($D$2:D209))</f>
        <v>0</v>
      </c>
    </row>
    <row r="210" spans="1:5" x14ac:dyDescent="0.3">
      <c r="A210" s="70" t="s">
        <v>102</v>
      </c>
      <c r="B210" s="71" t="s">
        <v>18</v>
      </c>
      <c r="C210" s="72">
        <v>0.10705297</v>
      </c>
      <c r="D210">
        <f>IF(Recherche!$D$1='Base poids'!A210,1,0)</f>
        <v>0</v>
      </c>
      <c r="E210">
        <f>IF(D210=0,0,SUM($D$2:D210))</f>
        <v>0</v>
      </c>
    </row>
    <row r="211" spans="1:5" x14ac:dyDescent="0.3">
      <c r="A211" s="70" t="s">
        <v>102</v>
      </c>
      <c r="B211" s="71" t="s">
        <v>31</v>
      </c>
      <c r="C211" s="72">
        <v>6.5777050000000004E-2</v>
      </c>
      <c r="D211">
        <f>IF(Recherche!$D$1='Base poids'!A211,1,0)</f>
        <v>0</v>
      </c>
      <c r="E211">
        <f>IF(D211=0,0,SUM($D$2:D211))</f>
        <v>0</v>
      </c>
    </row>
    <row r="212" spans="1:5" x14ac:dyDescent="0.3">
      <c r="A212" s="70" t="s">
        <v>547</v>
      </c>
      <c r="B212" s="71" t="s">
        <v>34</v>
      </c>
      <c r="C212" s="72">
        <v>0.83090379000000003</v>
      </c>
      <c r="D212">
        <f>IF(Recherche!$D$1='Base poids'!A212,1,0)</f>
        <v>0</v>
      </c>
      <c r="E212">
        <f>IF(D212=0,0,SUM($D$2:D212))</f>
        <v>0</v>
      </c>
    </row>
    <row r="213" spans="1:5" x14ac:dyDescent="0.3">
      <c r="A213" s="70" t="s">
        <v>547</v>
      </c>
      <c r="B213" s="73" t="s">
        <v>1414</v>
      </c>
      <c r="C213" s="72">
        <v>0.1690962</v>
      </c>
      <c r="D213">
        <f>IF(Recherche!$D$1='Base poids'!A213,1,0)</f>
        <v>0</v>
      </c>
      <c r="E213">
        <f>IF(D213=0,0,SUM($D$2:D213))</f>
        <v>0</v>
      </c>
    </row>
    <row r="214" spans="1:5" x14ac:dyDescent="0.3">
      <c r="A214" s="70" t="s">
        <v>276</v>
      </c>
      <c r="B214" s="71" t="s">
        <v>34</v>
      </c>
      <c r="C214" s="72">
        <v>0.66922932999999996</v>
      </c>
      <c r="D214">
        <f>IF(Recherche!$D$1='Base poids'!A214,1,0)</f>
        <v>0</v>
      </c>
      <c r="E214">
        <f>IF(D214=0,0,SUM($D$2:D214))</f>
        <v>0</v>
      </c>
    </row>
    <row r="215" spans="1:5" x14ac:dyDescent="0.3">
      <c r="A215" s="70" t="s">
        <v>276</v>
      </c>
      <c r="B215" s="71" t="s">
        <v>47</v>
      </c>
      <c r="C215" s="72">
        <v>0.19356528000000001</v>
      </c>
      <c r="D215">
        <f>IF(Recherche!$D$1='Base poids'!A215,1,0)</f>
        <v>0</v>
      </c>
      <c r="E215">
        <f>IF(D215=0,0,SUM($D$2:D215))</f>
        <v>0</v>
      </c>
    </row>
    <row r="216" spans="1:5" x14ac:dyDescent="0.3">
      <c r="A216" s="70" t="s">
        <v>276</v>
      </c>
      <c r="B216" s="73" t="s">
        <v>1414</v>
      </c>
      <c r="C216" s="72">
        <v>8.8636359999999997E-2</v>
      </c>
      <c r="D216">
        <f>IF(Recherche!$D$1='Base poids'!A216,1,0)</f>
        <v>0</v>
      </c>
      <c r="E216">
        <f>IF(D216=0,0,SUM($D$2:D216))</f>
        <v>0</v>
      </c>
    </row>
    <row r="217" spans="1:5" x14ac:dyDescent="0.3">
      <c r="A217" s="70" t="s">
        <v>276</v>
      </c>
      <c r="B217" s="71" t="s">
        <v>31</v>
      </c>
      <c r="C217" s="72">
        <v>4.8569019999999997E-2</v>
      </c>
      <c r="D217">
        <f>IF(Recherche!$D$1='Base poids'!A217,1,0)</f>
        <v>0</v>
      </c>
      <c r="E217">
        <f>IF(D217=0,0,SUM($D$2:D217))</f>
        <v>0</v>
      </c>
    </row>
    <row r="218" spans="1:5" x14ac:dyDescent="0.3">
      <c r="A218" s="70" t="s">
        <v>104</v>
      </c>
      <c r="B218" s="71" t="s">
        <v>31</v>
      </c>
      <c r="C218" s="72">
        <v>0.34660877000000001</v>
      </c>
      <c r="D218">
        <f>IF(Recherche!$D$1='Base poids'!A218,1,0)</f>
        <v>0</v>
      </c>
      <c r="E218">
        <f>IF(D218=0,0,SUM($D$2:D218))</f>
        <v>0</v>
      </c>
    </row>
    <row r="219" spans="1:5" x14ac:dyDescent="0.3">
      <c r="A219" s="70" t="s">
        <v>104</v>
      </c>
      <c r="B219" s="71" t="s">
        <v>47</v>
      </c>
      <c r="C219" s="72">
        <v>0.23469081999999999</v>
      </c>
      <c r="D219">
        <f>IF(Recherche!$D$1='Base poids'!A219,1,0)</f>
        <v>0</v>
      </c>
      <c r="E219">
        <f>IF(D219=0,0,SUM($D$2:D219))</f>
        <v>0</v>
      </c>
    </row>
    <row r="220" spans="1:5" x14ac:dyDescent="0.3">
      <c r="A220" s="70" t="s">
        <v>104</v>
      </c>
      <c r="B220" s="71" t="s">
        <v>34</v>
      </c>
      <c r="C220" s="72">
        <v>0.22832759</v>
      </c>
      <c r="D220">
        <f>IF(Recherche!$D$1='Base poids'!A220,1,0)</f>
        <v>0</v>
      </c>
      <c r="E220">
        <f>IF(D220=0,0,SUM($D$2:D220))</f>
        <v>0</v>
      </c>
    </row>
    <row r="221" spans="1:5" x14ac:dyDescent="0.3">
      <c r="A221" s="70" t="s">
        <v>104</v>
      </c>
      <c r="B221" s="73" t="s">
        <v>1411</v>
      </c>
      <c r="C221" s="72">
        <v>0.19037281</v>
      </c>
      <c r="D221">
        <f>IF(Recherche!$D$1='Base poids'!A221,1,0)</f>
        <v>0</v>
      </c>
      <c r="E221">
        <f>IF(D221=0,0,SUM($D$2:D221))</f>
        <v>0</v>
      </c>
    </row>
    <row r="222" spans="1:5" x14ac:dyDescent="0.3">
      <c r="A222" s="70" t="s">
        <v>428</v>
      </c>
      <c r="B222" s="73" t="s">
        <v>1414</v>
      </c>
      <c r="C222" s="72">
        <v>0.40455341</v>
      </c>
      <c r="D222">
        <f>IF(Recherche!$D$1='Base poids'!A222,1,0)</f>
        <v>0</v>
      </c>
      <c r="E222">
        <f>IF(D222=0,0,SUM($D$2:D222))</f>
        <v>0</v>
      </c>
    </row>
    <row r="223" spans="1:5" x14ac:dyDescent="0.3">
      <c r="A223" s="70" t="s">
        <v>428</v>
      </c>
      <c r="B223" s="71" t="s">
        <v>34</v>
      </c>
      <c r="C223" s="72">
        <v>0.32574429999999999</v>
      </c>
      <c r="D223">
        <f>IF(Recherche!$D$1='Base poids'!A223,1,0)</f>
        <v>0</v>
      </c>
      <c r="E223">
        <f>IF(D223=0,0,SUM($D$2:D223))</f>
        <v>0</v>
      </c>
    </row>
    <row r="224" spans="1:5" x14ac:dyDescent="0.3">
      <c r="A224" s="70" t="s">
        <v>428</v>
      </c>
      <c r="B224" s="71" t="s">
        <v>31</v>
      </c>
      <c r="C224" s="72">
        <v>0.26970227000000002</v>
      </c>
      <c r="D224">
        <f>IF(Recherche!$D$1='Base poids'!A224,1,0)</f>
        <v>0</v>
      </c>
      <c r="E224">
        <f>IF(D224=0,0,SUM($D$2:D224))</f>
        <v>0</v>
      </c>
    </row>
    <row r="225" spans="1:5" x14ac:dyDescent="0.3">
      <c r="A225" s="70" t="s">
        <v>106</v>
      </c>
      <c r="B225" s="71" t="s">
        <v>31</v>
      </c>
      <c r="C225" s="72">
        <v>0.36049977</v>
      </c>
      <c r="D225">
        <f>IF(Recherche!$D$1='Base poids'!A225,1,0)</f>
        <v>0</v>
      </c>
      <c r="E225">
        <f>IF(D225=0,0,SUM($D$2:D225))</f>
        <v>0</v>
      </c>
    </row>
    <row r="226" spans="1:5" x14ac:dyDescent="0.3">
      <c r="A226" s="70" t="s">
        <v>106</v>
      </c>
      <c r="B226" s="71" t="s">
        <v>34</v>
      </c>
      <c r="C226" s="72">
        <v>0.29860154999999999</v>
      </c>
      <c r="D226">
        <f>IF(Recherche!$D$1='Base poids'!A226,1,0)</f>
        <v>0</v>
      </c>
      <c r="E226">
        <f>IF(D226=0,0,SUM($D$2:D226))</f>
        <v>0</v>
      </c>
    </row>
    <row r="227" spans="1:5" x14ac:dyDescent="0.3">
      <c r="A227" s="70" t="s">
        <v>106</v>
      </c>
      <c r="B227" s="73" t="s">
        <v>1411</v>
      </c>
      <c r="C227" s="72">
        <v>0.22810637</v>
      </c>
      <c r="D227">
        <f>IF(Recherche!$D$1='Base poids'!A227,1,0)</f>
        <v>0</v>
      </c>
      <c r="E227">
        <f>IF(D227=0,0,SUM($D$2:D227))</f>
        <v>0</v>
      </c>
    </row>
    <row r="228" spans="1:5" x14ac:dyDescent="0.3">
      <c r="A228" s="70" t="s">
        <v>106</v>
      </c>
      <c r="B228" s="71" t="s">
        <v>47</v>
      </c>
      <c r="C228" s="72">
        <v>0.11279229</v>
      </c>
      <c r="D228">
        <f>IF(Recherche!$D$1='Base poids'!A228,1,0)</f>
        <v>0</v>
      </c>
      <c r="E228">
        <f>IF(D228=0,0,SUM($D$2:D228))</f>
        <v>0</v>
      </c>
    </row>
    <row r="229" spans="1:5" x14ac:dyDescent="0.3">
      <c r="A229" s="70" t="s">
        <v>630</v>
      </c>
      <c r="B229" s="73" t="s">
        <v>1412</v>
      </c>
      <c r="C229" s="72">
        <v>0.31830000000000003</v>
      </c>
      <c r="D229">
        <f>IF(Recherche!$D$1='Base poids'!A229,1,0)</f>
        <v>0</v>
      </c>
      <c r="E229">
        <f>IF(D229=0,0,SUM($D$2:D229))</f>
        <v>0</v>
      </c>
    </row>
    <row r="230" spans="1:5" x14ac:dyDescent="0.3">
      <c r="A230" s="70" t="s">
        <v>630</v>
      </c>
      <c r="B230" s="71" t="s">
        <v>34</v>
      </c>
      <c r="C230" s="72">
        <v>0.20830000000000001</v>
      </c>
      <c r="D230">
        <f>IF(Recherche!$D$1='Base poids'!A230,1,0)</f>
        <v>0</v>
      </c>
      <c r="E230">
        <f>IF(D230=0,0,SUM($D$2:D230))</f>
        <v>0</v>
      </c>
    </row>
    <row r="231" spans="1:5" x14ac:dyDescent="0.3">
      <c r="A231" s="70" t="s">
        <v>630</v>
      </c>
      <c r="B231" s="71" t="s">
        <v>42</v>
      </c>
      <c r="C231" s="72">
        <v>0.16</v>
      </c>
      <c r="D231">
        <f>IF(Recherche!$D$1='Base poids'!A231,1,0)</f>
        <v>0</v>
      </c>
      <c r="E231">
        <f>IF(D231=0,0,SUM($D$2:D231))</f>
        <v>0</v>
      </c>
    </row>
    <row r="232" spans="1:5" x14ac:dyDescent="0.3">
      <c r="A232" s="70" t="s">
        <v>630</v>
      </c>
      <c r="B232" s="71" t="s">
        <v>47</v>
      </c>
      <c r="C232" s="72">
        <v>0.1321</v>
      </c>
      <c r="D232">
        <f>IF(Recherche!$D$1='Base poids'!A232,1,0)</f>
        <v>0</v>
      </c>
      <c r="E232">
        <f>IF(D232=0,0,SUM($D$2:D232))</f>
        <v>0</v>
      </c>
    </row>
    <row r="233" spans="1:5" x14ac:dyDescent="0.3">
      <c r="A233" s="70" t="s">
        <v>630</v>
      </c>
      <c r="B233" s="71" t="s">
        <v>31</v>
      </c>
      <c r="C233" s="72">
        <v>8.4199999999999997E-2</v>
      </c>
      <c r="D233">
        <f>IF(Recherche!$D$1='Base poids'!A233,1,0)</f>
        <v>0</v>
      </c>
      <c r="E233">
        <f>IF(D233=0,0,SUM($D$2:D233))</f>
        <v>0</v>
      </c>
    </row>
    <row r="234" spans="1:5" x14ac:dyDescent="0.3">
      <c r="A234" s="70" t="s">
        <v>108</v>
      </c>
      <c r="B234" s="71" t="s">
        <v>34</v>
      </c>
      <c r="C234" s="72">
        <v>0.51241534</v>
      </c>
      <c r="D234">
        <f>IF(Recherche!$D$1='Base poids'!A234,1,0)</f>
        <v>0</v>
      </c>
      <c r="E234">
        <f>IF(D234=0,0,SUM($D$2:D234))</f>
        <v>0</v>
      </c>
    </row>
    <row r="235" spans="1:5" x14ac:dyDescent="0.3">
      <c r="A235" s="70" t="s">
        <v>108</v>
      </c>
      <c r="B235" s="73" t="s">
        <v>1411</v>
      </c>
      <c r="C235" s="72">
        <v>0.36568847999999998</v>
      </c>
      <c r="D235">
        <f>IF(Recherche!$D$1='Base poids'!A235,1,0)</f>
        <v>0</v>
      </c>
      <c r="E235">
        <f>IF(D235=0,0,SUM($D$2:D235))</f>
        <v>0</v>
      </c>
    </row>
    <row r="236" spans="1:5" x14ac:dyDescent="0.3">
      <c r="A236" s="70" t="s">
        <v>108</v>
      </c>
      <c r="B236" s="71" t="s">
        <v>31</v>
      </c>
      <c r="C236" s="72">
        <v>0.12189616</v>
      </c>
      <c r="D236">
        <f>IF(Recherche!$D$1='Base poids'!A236,1,0)</f>
        <v>0</v>
      </c>
      <c r="E236">
        <f>IF(D236=0,0,SUM($D$2:D236))</f>
        <v>0</v>
      </c>
    </row>
    <row r="237" spans="1:5" x14ac:dyDescent="0.3">
      <c r="A237" s="70" t="s">
        <v>278</v>
      </c>
      <c r="B237" s="71" t="s">
        <v>47</v>
      </c>
      <c r="C237" s="72">
        <v>0.29814423000000001</v>
      </c>
      <c r="D237">
        <f>IF(Recherche!$D$1='Base poids'!A237,1,0)</f>
        <v>0</v>
      </c>
      <c r="E237">
        <f>IF(D237=0,0,SUM($D$2:D237))</f>
        <v>0</v>
      </c>
    </row>
    <row r="238" spans="1:5" x14ac:dyDescent="0.3">
      <c r="A238" s="70" t="s">
        <v>278</v>
      </c>
      <c r="B238" s="71" t="s">
        <v>42</v>
      </c>
      <c r="C238" s="72">
        <v>0.26480720000000002</v>
      </c>
      <c r="D238">
        <f>IF(Recherche!$D$1='Base poids'!A238,1,0)</f>
        <v>0</v>
      </c>
      <c r="E238">
        <f>IF(D238=0,0,SUM($D$2:D238))</f>
        <v>0</v>
      </c>
    </row>
    <row r="239" spans="1:5" x14ac:dyDescent="0.3">
      <c r="A239" s="70" t="s">
        <v>278</v>
      </c>
      <c r="B239" s="71" t="s">
        <v>34</v>
      </c>
      <c r="C239" s="72">
        <v>0.22224690999999999</v>
      </c>
      <c r="D239">
        <f>IF(Recherche!$D$1='Base poids'!A239,1,0)</f>
        <v>0</v>
      </c>
      <c r="E239">
        <f>IF(D239=0,0,SUM($D$2:D239))</f>
        <v>0</v>
      </c>
    </row>
    <row r="240" spans="1:5" x14ac:dyDescent="0.3">
      <c r="A240" s="70" t="s">
        <v>278</v>
      </c>
      <c r="B240" s="73" t="s">
        <v>1414</v>
      </c>
      <c r="C240" s="72">
        <v>0.21480163999999999</v>
      </c>
      <c r="D240">
        <f>IF(Recherche!$D$1='Base poids'!A240,1,0)</f>
        <v>0</v>
      </c>
      <c r="E240">
        <f>IF(D240=0,0,SUM($D$2:D240))</f>
        <v>0</v>
      </c>
    </row>
    <row r="241" spans="1:5" x14ac:dyDescent="0.3">
      <c r="A241" s="70" t="s">
        <v>549</v>
      </c>
      <c r="B241" s="71" t="s">
        <v>42</v>
      </c>
      <c r="C241" s="72">
        <v>0.26463414000000002</v>
      </c>
      <c r="D241">
        <f>IF(Recherche!$D$1='Base poids'!A241,1,0)</f>
        <v>0</v>
      </c>
      <c r="E241">
        <f>IF(D241=0,0,SUM($D$2:D241))</f>
        <v>0</v>
      </c>
    </row>
    <row r="242" spans="1:5" x14ac:dyDescent="0.3">
      <c r="A242" s="70" t="s">
        <v>549</v>
      </c>
      <c r="B242" s="71" t="s">
        <v>18</v>
      </c>
      <c r="C242" s="72">
        <v>0.16707316999999999</v>
      </c>
      <c r="D242">
        <f>IF(Recherche!$D$1='Base poids'!A242,1,0)</f>
        <v>0</v>
      </c>
      <c r="E242">
        <f>IF(D242=0,0,SUM($D$2:D242))</f>
        <v>0</v>
      </c>
    </row>
    <row r="243" spans="1:5" x14ac:dyDescent="0.3">
      <c r="A243" s="70" t="s">
        <v>549</v>
      </c>
      <c r="B243" s="71" t="s">
        <v>31</v>
      </c>
      <c r="C243" s="72">
        <v>0.15365852999999999</v>
      </c>
      <c r="D243">
        <f>IF(Recherche!$D$1='Base poids'!A243,1,0)</f>
        <v>0</v>
      </c>
      <c r="E243">
        <f>IF(D243=0,0,SUM($D$2:D243))</f>
        <v>0</v>
      </c>
    </row>
    <row r="244" spans="1:5" x14ac:dyDescent="0.3">
      <c r="A244" s="70" t="s">
        <v>549</v>
      </c>
      <c r="B244" s="73" t="s">
        <v>1410</v>
      </c>
      <c r="C244" s="72">
        <v>0.14634146000000001</v>
      </c>
      <c r="D244">
        <f>IF(Recherche!$D$1='Base poids'!A244,1,0)</f>
        <v>0</v>
      </c>
      <c r="E244">
        <f>IF(D244=0,0,SUM($D$2:D244))</f>
        <v>0</v>
      </c>
    </row>
    <row r="245" spans="1:5" x14ac:dyDescent="0.3">
      <c r="A245" s="70" t="s">
        <v>549</v>
      </c>
      <c r="B245" s="71" t="s">
        <v>34</v>
      </c>
      <c r="C245" s="72">
        <v>0.13414634</v>
      </c>
      <c r="D245">
        <f>IF(Recherche!$D$1='Base poids'!A245,1,0)</f>
        <v>0</v>
      </c>
      <c r="E245">
        <f>IF(D245=0,0,SUM($D$2:D245))</f>
        <v>0</v>
      </c>
    </row>
    <row r="246" spans="1:5" x14ac:dyDescent="0.3">
      <c r="A246" s="70" t="s">
        <v>549</v>
      </c>
      <c r="B246" s="71" t="s">
        <v>47</v>
      </c>
      <c r="C246" s="72">
        <v>0.13414634</v>
      </c>
      <c r="D246">
        <f>IF(Recherche!$D$1='Base poids'!A246,1,0)</f>
        <v>0</v>
      </c>
      <c r="E246">
        <f>IF(D246=0,0,SUM($D$2:D246))</f>
        <v>0</v>
      </c>
    </row>
    <row r="247" spans="1:5" x14ac:dyDescent="0.3">
      <c r="A247" s="70" t="s">
        <v>110</v>
      </c>
      <c r="B247" s="71" t="s">
        <v>34</v>
      </c>
      <c r="C247" s="72">
        <v>0.34782607999999998</v>
      </c>
      <c r="D247">
        <f>IF(Recherche!$D$1='Base poids'!A247,1,0)</f>
        <v>0</v>
      </c>
      <c r="E247">
        <f>IF(D247=0,0,SUM($D$2:D247))</f>
        <v>0</v>
      </c>
    </row>
    <row r="248" spans="1:5" x14ac:dyDescent="0.3">
      <c r="A248" s="70" t="s">
        <v>110</v>
      </c>
      <c r="B248" s="73" t="s">
        <v>1410</v>
      </c>
      <c r="C248" s="72">
        <v>0.23188405000000001</v>
      </c>
      <c r="D248">
        <f>IF(Recherche!$D$1='Base poids'!A248,1,0)</f>
        <v>0</v>
      </c>
      <c r="E248">
        <f>IF(D248=0,0,SUM($D$2:D248))</f>
        <v>0</v>
      </c>
    </row>
    <row r="249" spans="1:5" x14ac:dyDescent="0.3">
      <c r="A249" s="70" t="s">
        <v>110</v>
      </c>
      <c r="B249" s="71" t="s">
        <v>18</v>
      </c>
      <c r="C249" s="72">
        <v>0.21739130000000001</v>
      </c>
      <c r="D249">
        <f>IF(Recherche!$D$1='Base poids'!A249,1,0)</f>
        <v>0</v>
      </c>
      <c r="E249">
        <f>IF(D249=0,0,SUM($D$2:D249))</f>
        <v>0</v>
      </c>
    </row>
    <row r="250" spans="1:5" x14ac:dyDescent="0.3">
      <c r="A250" s="70" t="s">
        <v>110</v>
      </c>
      <c r="B250" s="71" t="s">
        <v>47</v>
      </c>
      <c r="C250" s="72">
        <v>0.17101448999999999</v>
      </c>
      <c r="D250">
        <f>IF(Recherche!$D$1='Base poids'!A250,1,0)</f>
        <v>0</v>
      </c>
      <c r="E250">
        <f>IF(D250=0,0,SUM($D$2:D250))</f>
        <v>0</v>
      </c>
    </row>
    <row r="251" spans="1:5" x14ac:dyDescent="0.3">
      <c r="A251" s="70" t="s">
        <v>110</v>
      </c>
      <c r="B251" s="71" t="s">
        <v>31</v>
      </c>
      <c r="C251" s="72">
        <v>3.1884049999999997E-2</v>
      </c>
      <c r="D251">
        <f>IF(Recherche!$D$1='Base poids'!A251,1,0)</f>
        <v>0</v>
      </c>
      <c r="E251">
        <f>IF(D251=0,0,SUM($D$2:D251))</f>
        <v>0</v>
      </c>
    </row>
    <row r="252" spans="1:5" x14ac:dyDescent="0.3">
      <c r="A252" s="70" t="s">
        <v>280</v>
      </c>
      <c r="B252" s="71" t="s">
        <v>42</v>
      </c>
      <c r="C252" s="72">
        <v>0.27270170999999999</v>
      </c>
      <c r="D252">
        <f>IF(Recherche!$D$1='Base poids'!A252,1,0)</f>
        <v>0</v>
      </c>
      <c r="E252">
        <f>IF(D252=0,0,SUM($D$2:D252))</f>
        <v>0</v>
      </c>
    </row>
    <row r="253" spans="1:5" x14ac:dyDescent="0.3">
      <c r="A253" s="70" t="s">
        <v>280</v>
      </c>
      <c r="B253" s="71" t="s">
        <v>47</v>
      </c>
      <c r="C253" s="72">
        <v>0.22940679999999999</v>
      </c>
      <c r="D253">
        <f>IF(Recherche!$D$1='Base poids'!A253,1,0)</f>
        <v>0</v>
      </c>
      <c r="E253">
        <f>IF(D253=0,0,SUM($D$2:D253))</f>
        <v>0</v>
      </c>
    </row>
    <row r="254" spans="1:5" x14ac:dyDescent="0.3">
      <c r="A254" s="70" t="s">
        <v>280</v>
      </c>
      <c r="B254" s="73" t="s">
        <v>1418</v>
      </c>
      <c r="C254" s="72">
        <v>0.19314028</v>
      </c>
      <c r="D254">
        <f>IF(Recherche!$D$1='Base poids'!A254,1,0)</f>
        <v>0</v>
      </c>
      <c r="E254">
        <f>IF(D254=0,0,SUM($D$2:D254))</f>
        <v>0</v>
      </c>
    </row>
    <row r="255" spans="1:5" x14ac:dyDescent="0.3">
      <c r="A255" s="70" t="s">
        <v>280</v>
      </c>
      <c r="B255" s="71" t="s">
        <v>34</v>
      </c>
      <c r="C255" s="72">
        <v>0.18442507</v>
      </c>
      <c r="D255">
        <f>IF(Recherche!$D$1='Base poids'!A255,1,0)</f>
        <v>0</v>
      </c>
      <c r="E255">
        <f>IF(D255=0,0,SUM($D$2:D255))</f>
        <v>0</v>
      </c>
    </row>
    <row r="256" spans="1:5" x14ac:dyDescent="0.3">
      <c r="A256" s="70" t="s">
        <v>280</v>
      </c>
      <c r="B256" s="71" t="s">
        <v>31</v>
      </c>
      <c r="C256" s="72">
        <v>0.12032611</v>
      </c>
      <c r="D256">
        <f>IF(Recherche!$D$1='Base poids'!A256,1,0)</f>
        <v>0</v>
      </c>
      <c r="E256">
        <f>IF(D256=0,0,SUM($D$2:D256))</f>
        <v>0</v>
      </c>
    </row>
    <row r="257" spans="1:5" x14ac:dyDescent="0.3">
      <c r="A257" s="70" t="s">
        <v>282</v>
      </c>
      <c r="B257" s="71" t="s">
        <v>1241</v>
      </c>
      <c r="C257" s="72">
        <v>0.50408162999999995</v>
      </c>
      <c r="D257">
        <f>IF(Recherche!$D$1='Base poids'!A257,1,0)</f>
        <v>0</v>
      </c>
      <c r="E257">
        <f>IF(D257=0,0,SUM($D$2:D257))</f>
        <v>0</v>
      </c>
    </row>
    <row r="258" spans="1:5" x14ac:dyDescent="0.3">
      <c r="A258" s="70" t="s">
        <v>282</v>
      </c>
      <c r="B258" s="71" t="s">
        <v>34</v>
      </c>
      <c r="C258" s="72">
        <v>0.20408163000000001</v>
      </c>
      <c r="D258">
        <f>IF(Recherche!$D$1='Base poids'!A258,1,0)</f>
        <v>0</v>
      </c>
      <c r="E258">
        <f>IF(D258=0,0,SUM($D$2:D258))</f>
        <v>0</v>
      </c>
    </row>
    <row r="259" spans="1:5" x14ac:dyDescent="0.3">
      <c r="A259" s="70" t="s">
        <v>282</v>
      </c>
      <c r="B259" s="73" t="s">
        <v>1414</v>
      </c>
      <c r="C259" s="72">
        <v>0.18163265000000001</v>
      </c>
      <c r="D259">
        <f>IF(Recherche!$D$1='Base poids'!A259,1,0)</f>
        <v>0</v>
      </c>
      <c r="E259">
        <f>IF(D259=0,0,SUM($D$2:D259))</f>
        <v>0</v>
      </c>
    </row>
    <row r="260" spans="1:5" x14ac:dyDescent="0.3">
      <c r="A260" s="70" t="s">
        <v>282</v>
      </c>
      <c r="B260" s="71" t="s">
        <v>31</v>
      </c>
      <c r="C260" s="72">
        <v>0.11020408</v>
      </c>
      <c r="D260">
        <f>IF(Recherche!$D$1='Base poids'!A260,1,0)</f>
        <v>0</v>
      </c>
      <c r="E260">
        <f>IF(D260=0,0,SUM($D$2:D260))</f>
        <v>0</v>
      </c>
    </row>
    <row r="261" spans="1:5" x14ac:dyDescent="0.3">
      <c r="A261" s="70" t="s">
        <v>284</v>
      </c>
      <c r="B261" s="73" t="s">
        <v>1419</v>
      </c>
      <c r="C261" s="72">
        <v>0.38371777000000001</v>
      </c>
      <c r="D261">
        <f>IF(Recherche!$D$1='Base poids'!A261,1,0)</f>
        <v>0</v>
      </c>
      <c r="E261">
        <f>IF(D261=0,0,SUM($D$2:D261))</f>
        <v>0</v>
      </c>
    </row>
    <row r="262" spans="1:5" x14ac:dyDescent="0.3">
      <c r="A262" s="70" t="s">
        <v>284</v>
      </c>
      <c r="B262" s="71" t="s">
        <v>34</v>
      </c>
      <c r="C262" s="72">
        <v>0.37571233999999998</v>
      </c>
      <c r="D262">
        <f>IF(Recherche!$D$1='Base poids'!A262,1,0)</f>
        <v>0</v>
      </c>
      <c r="E262">
        <f>IF(D262=0,0,SUM($D$2:D262))</f>
        <v>0</v>
      </c>
    </row>
    <row r="263" spans="1:5" x14ac:dyDescent="0.3">
      <c r="A263" s="70" t="s">
        <v>284</v>
      </c>
      <c r="B263" s="71" t="s">
        <v>1241</v>
      </c>
      <c r="C263" s="72">
        <v>0.13975576000000001</v>
      </c>
      <c r="D263">
        <f>IF(Recherche!$D$1='Base poids'!A263,1,0)</f>
        <v>0</v>
      </c>
      <c r="E263">
        <f>IF(D263=0,0,SUM($D$2:D263))</f>
        <v>0</v>
      </c>
    </row>
    <row r="264" spans="1:5" x14ac:dyDescent="0.3">
      <c r="A264" s="70" t="s">
        <v>284</v>
      </c>
      <c r="B264" s="71" t="s">
        <v>47</v>
      </c>
      <c r="C264" s="72">
        <v>0.10081411</v>
      </c>
      <c r="D264">
        <f>IF(Recherche!$D$1='Base poids'!A264,1,0)</f>
        <v>0</v>
      </c>
      <c r="E264">
        <f>IF(D264=0,0,SUM($D$2:D264))</f>
        <v>0</v>
      </c>
    </row>
    <row r="265" spans="1:5" x14ac:dyDescent="0.3">
      <c r="A265" s="70" t="s">
        <v>286</v>
      </c>
      <c r="B265" s="73" t="s">
        <v>1414</v>
      </c>
      <c r="C265" s="72">
        <v>0.38959599</v>
      </c>
      <c r="D265">
        <f>IF(Recherche!$D$1='Base poids'!A265,1,0)</f>
        <v>0</v>
      </c>
      <c r="E265">
        <f>IF(D265=0,0,SUM($D$2:D265))</f>
        <v>0</v>
      </c>
    </row>
    <row r="266" spans="1:5" x14ac:dyDescent="0.3">
      <c r="A266" s="70" t="s">
        <v>286</v>
      </c>
      <c r="B266" s="71" t="s">
        <v>42</v>
      </c>
      <c r="C266" s="72">
        <v>0.25661028000000002</v>
      </c>
      <c r="D266">
        <f>IF(Recherche!$D$1='Base poids'!A266,1,0)</f>
        <v>0</v>
      </c>
      <c r="E266">
        <f>IF(D266=0,0,SUM($D$2:D266))</f>
        <v>0</v>
      </c>
    </row>
    <row r="267" spans="1:5" x14ac:dyDescent="0.3">
      <c r="A267" s="70" t="s">
        <v>286</v>
      </c>
      <c r="B267" s="71" t="s">
        <v>34</v>
      </c>
      <c r="C267" s="72">
        <v>0.14768434</v>
      </c>
      <c r="D267">
        <f>IF(Recherche!$D$1='Base poids'!A267,1,0)</f>
        <v>0</v>
      </c>
      <c r="E267">
        <f>IF(D267=0,0,SUM($D$2:D267))</f>
        <v>0</v>
      </c>
    </row>
    <row r="268" spans="1:5" x14ac:dyDescent="0.3">
      <c r="A268" s="70" t="s">
        <v>286</v>
      </c>
      <c r="B268" s="71" t="s">
        <v>31</v>
      </c>
      <c r="C268" s="72">
        <v>0.11947774</v>
      </c>
      <c r="D268">
        <f>IF(Recherche!$D$1='Base poids'!A268,1,0)</f>
        <v>0</v>
      </c>
      <c r="E268">
        <f>IF(D268=0,0,SUM($D$2:D268))</f>
        <v>0</v>
      </c>
    </row>
    <row r="269" spans="1:5" x14ac:dyDescent="0.3">
      <c r="A269" s="70" t="s">
        <v>286</v>
      </c>
      <c r="B269" s="71" t="s">
        <v>47</v>
      </c>
      <c r="C269" s="72">
        <v>8.6631630000000001E-2</v>
      </c>
      <c r="D269">
        <f>IF(Recherche!$D$1='Base poids'!A269,1,0)</f>
        <v>0</v>
      </c>
      <c r="E269">
        <f>IF(D269=0,0,SUM($D$2:D269))</f>
        <v>0</v>
      </c>
    </row>
    <row r="270" spans="1:5" x14ac:dyDescent="0.3">
      <c r="A270" s="70" t="s">
        <v>112</v>
      </c>
      <c r="B270" s="73" t="s">
        <v>1411</v>
      </c>
      <c r="C270" s="72">
        <v>0.46343779000000002</v>
      </c>
      <c r="D270">
        <f>IF(Recherche!$D$1='Base poids'!A270,1,0)</f>
        <v>0</v>
      </c>
      <c r="E270">
        <f>IF(D270=0,0,SUM($D$2:D270))</f>
        <v>0</v>
      </c>
    </row>
    <row r="271" spans="1:5" x14ac:dyDescent="0.3">
      <c r="A271" s="70" t="s">
        <v>112</v>
      </c>
      <c r="B271" s="71" t="s">
        <v>42</v>
      </c>
      <c r="C271" s="72">
        <v>0.18708452</v>
      </c>
      <c r="D271">
        <f>IF(Recherche!$D$1='Base poids'!A271,1,0)</f>
        <v>0</v>
      </c>
      <c r="E271">
        <f>IF(D271=0,0,SUM($D$2:D271))</f>
        <v>0</v>
      </c>
    </row>
    <row r="272" spans="1:5" x14ac:dyDescent="0.3">
      <c r="A272" s="70" t="s">
        <v>112</v>
      </c>
      <c r="B272" s="71" t="s">
        <v>47</v>
      </c>
      <c r="C272" s="72">
        <v>0.13865147</v>
      </c>
      <c r="D272">
        <f>IF(Recherche!$D$1='Base poids'!A272,1,0)</f>
        <v>0</v>
      </c>
      <c r="E272">
        <f>IF(D272=0,0,SUM($D$2:D272))</f>
        <v>0</v>
      </c>
    </row>
    <row r="273" spans="1:5" x14ac:dyDescent="0.3">
      <c r="A273" s="70" t="s">
        <v>112</v>
      </c>
      <c r="B273" s="71" t="s">
        <v>34</v>
      </c>
      <c r="C273" s="72">
        <v>0.11490978</v>
      </c>
      <c r="D273">
        <f>IF(Recherche!$D$1='Base poids'!A273,1,0)</f>
        <v>0</v>
      </c>
      <c r="E273">
        <f>IF(D273=0,0,SUM($D$2:D273))</f>
        <v>0</v>
      </c>
    </row>
    <row r="274" spans="1:5" x14ac:dyDescent="0.3">
      <c r="A274" s="70" t="s">
        <v>112</v>
      </c>
      <c r="B274" s="71" t="s">
        <v>31</v>
      </c>
      <c r="C274" s="72">
        <v>9.5916420000000002E-2</v>
      </c>
      <c r="D274">
        <f>IF(Recherche!$D$1='Base poids'!A274,1,0)</f>
        <v>0</v>
      </c>
      <c r="E274">
        <f>IF(D274=0,0,SUM($D$2:D274))</f>
        <v>0</v>
      </c>
    </row>
    <row r="275" spans="1:5" x14ac:dyDescent="0.3">
      <c r="A275" s="70" t="s">
        <v>632</v>
      </c>
      <c r="B275" s="71" t="s">
        <v>34</v>
      </c>
      <c r="C275" s="72">
        <v>0.46529999999999999</v>
      </c>
      <c r="D275">
        <f>IF(Recherche!$D$1='Base poids'!A275,1,0)</f>
        <v>0</v>
      </c>
      <c r="E275">
        <f>IF(D275=0,0,SUM($D$2:D275))</f>
        <v>0</v>
      </c>
    </row>
    <row r="276" spans="1:5" x14ac:dyDescent="0.3">
      <c r="A276" s="70" t="s">
        <v>632</v>
      </c>
      <c r="B276" s="73" t="s">
        <v>1412</v>
      </c>
      <c r="C276" s="72">
        <v>0.1883</v>
      </c>
      <c r="D276">
        <f>IF(Recherche!$D$1='Base poids'!A276,1,0)</f>
        <v>0</v>
      </c>
      <c r="E276">
        <f>IF(D276=0,0,SUM($D$2:D276))</f>
        <v>0</v>
      </c>
    </row>
    <row r="277" spans="1:5" x14ac:dyDescent="0.3">
      <c r="A277" s="70" t="s">
        <v>632</v>
      </c>
      <c r="B277" s="71" t="s">
        <v>31</v>
      </c>
      <c r="C277" s="72">
        <v>0.18540000000000001</v>
      </c>
      <c r="D277">
        <f>IF(Recherche!$D$1='Base poids'!A277,1,0)</f>
        <v>0</v>
      </c>
      <c r="E277">
        <f>IF(D277=0,0,SUM($D$2:D277))</f>
        <v>0</v>
      </c>
    </row>
    <row r="278" spans="1:5" x14ac:dyDescent="0.3">
      <c r="A278" s="70" t="s">
        <v>632</v>
      </c>
      <c r="B278" s="71" t="s">
        <v>47</v>
      </c>
      <c r="C278" s="72">
        <v>0.161</v>
      </c>
      <c r="D278">
        <f>IF(Recherche!$D$1='Base poids'!A278,1,0)</f>
        <v>0</v>
      </c>
      <c r="E278">
        <f>IF(D278=0,0,SUM($D$2:D278))</f>
        <v>0</v>
      </c>
    </row>
    <row r="279" spans="1:5" x14ac:dyDescent="0.3">
      <c r="A279" s="70" t="s">
        <v>634</v>
      </c>
      <c r="B279" s="71" t="s">
        <v>34</v>
      </c>
      <c r="C279" s="72">
        <v>0.32800000000000001</v>
      </c>
      <c r="D279">
        <f>IF(Recherche!$D$1='Base poids'!A279,1,0)</f>
        <v>0</v>
      </c>
      <c r="E279">
        <f>IF(D279=0,0,SUM($D$2:D279))</f>
        <v>0</v>
      </c>
    </row>
    <row r="280" spans="1:5" x14ac:dyDescent="0.3">
      <c r="A280" s="70" t="s">
        <v>634</v>
      </c>
      <c r="B280" s="73" t="s">
        <v>1412</v>
      </c>
      <c r="C280" s="72">
        <v>0.28439999999999999</v>
      </c>
      <c r="D280">
        <f>IF(Recherche!$D$1='Base poids'!A280,1,0)</f>
        <v>0</v>
      </c>
      <c r="E280">
        <f>IF(D280=0,0,SUM($D$2:D280))</f>
        <v>0</v>
      </c>
    </row>
    <row r="281" spans="1:5" x14ac:dyDescent="0.3">
      <c r="A281" s="70" t="s">
        <v>634</v>
      </c>
      <c r="B281" s="71" t="s">
        <v>47</v>
      </c>
      <c r="C281" s="72">
        <v>0.26419999999999999</v>
      </c>
      <c r="D281">
        <f>IF(Recherche!$D$1='Base poids'!A281,1,0)</f>
        <v>0</v>
      </c>
      <c r="E281">
        <f>IF(D281=0,0,SUM($D$2:D281))</f>
        <v>0</v>
      </c>
    </row>
    <row r="282" spans="1:5" x14ac:dyDescent="0.3">
      <c r="A282" s="70" t="s">
        <v>634</v>
      </c>
      <c r="B282" s="71" t="s">
        <v>31</v>
      </c>
      <c r="C282" s="72">
        <v>0.1234</v>
      </c>
      <c r="D282">
        <f>IF(Recherche!$D$1='Base poids'!A282,1,0)</f>
        <v>0</v>
      </c>
      <c r="E282">
        <f>IF(D282=0,0,SUM($D$2:D282))</f>
        <v>0</v>
      </c>
    </row>
    <row r="283" spans="1:5" x14ac:dyDescent="0.3">
      <c r="A283" s="70" t="s">
        <v>636</v>
      </c>
      <c r="B283" s="73" t="s">
        <v>1412</v>
      </c>
      <c r="C283" s="72">
        <v>0.435</v>
      </c>
      <c r="D283">
        <f>IF(Recherche!$D$1='Base poids'!A283,1,0)</f>
        <v>0</v>
      </c>
      <c r="E283">
        <f>IF(D283=0,0,SUM($D$2:D283))</f>
        <v>0</v>
      </c>
    </row>
    <row r="284" spans="1:5" x14ac:dyDescent="0.3">
      <c r="A284" s="70" t="s">
        <v>636</v>
      </c>
      <c r="B284" s="71" t="s">
        <v>34</v>
      </c>
      <c r="C284" s="72">
        <v>0.24060000000000001</v>
      </c>
      <c r="D284">
        <f>IF(Recherche!$D$1='Base poids'!A284,1,0)</f>
        <v>0</v>
      </c>
      <c r="E284">
        <f>IF(D284=0,0,SUM($D$2:D284))</f>
        <v>0</v>
      </c>
    </row>
    <row r="285" spans="1:5" x14ac:dyDescent="0.3">
      <c r="A285" s="70" t="s">
        <v>636</v>
      </c>
      <c r="B285" s="71" t="s">
        <v>47</v>
      </c>
      <c r="C285" s="72">
        <v>0.1933</v>
      </c>
      <c r="D285">
        <f>IF(Recherche!$D$1='Base poids'!A285,1,0)</f>
        <v>0</v>
      </c>
      <c r="E285">
        <f>IF(D285=0,0,SUM($D$2:D285))</f>
        <v>0</v>
      </c>
    </row>
    <row r="286" spans="1:5" x14ac:dyDescent="0.3">
      <c r="A286" s="70" t="s">
        <v>636</v>
      </c>
      <c r="B286" s="71" t="s">
        <v>31</v>
      </c>
      <c r="C286" s="72">
        <v>0.13109999999999999</v>
      </c>
      <c r="D286">
        <f>IF(Recherche!$D$1='Base poids'!A286,1,0)</f>
        <v>0</v>
      </c>
      <c r="E286">
        <f>IF(D286=0,0,SUM($D$2:D286))</f>
        <v>0</v>
      </c>
    </row>
    <row r="287" spans="1:5" x14ac:dyDescent="0.3">
      <c r="A287" s="70" t="s">
        <v>638</v>
      </c>
      <c r="B287" s="71" t="s">
        <v>34</v>
      </c>
      <c r="C287" s="72">
        <v>0.3513</v>
      </c>
      <c r="D287">
        <f>IF(Recherche!$D$1='Base poids'!A287,1,0)</f>
        <v>0</v>
      </c>
      <c r="E287">
        <f>IF(D287=0,0,SUM($D$2:D287))</f>
        <v>0</v>
      </c>
    </row>
    <row r="288" spans="1:5" x14ac:dyDescent="0.3">
      <c r="A288" s="70" t="s">
        <v>638</v>
      </c>
      <c r="B288" s="73" t="s">
        <v>1412</v>
      </c>
      <c r="C288" s="72">
        <v>0.29249999999999998</v>
      </c>
      <c r="D288">
        <f>IF(Recherche!$D$1='Base poids'!A288,1,0)</f>
        <v>0</v>
      </c>
      <c r="E288">
        <f>IF(D288=0,0,SUM($D$2:D288))</f>
        <v>0</v>
      </c>
    </row>
    <row r="289" spans="1:5" x14ac:dyDescent="0.3">
      <c r="A289" s="70" t="s">
        <v>638</v>
      </c>
      <c r="B289" s="71" t="s">
        <v>47</v>
      </c>
      <c r="C289" s="72">
        <v>0.26629999999999998</v>
      </c>
      <c r="D289">
        <f>IF(Recherche!$D$1='Base poids'!A289,1,0)</f>
        <v>0</v>
      </c>
      <c r="E289">
        <f>IF(D289=0,0,SUM($D$2:D289))</f>
        <v>0</v>
      </c>
    </row>
    <row r="290" spans="1:5" x14ac:dyDescent="0.3">
      <c r="A290" s="70" t="s">
        <v>638</v>
      </c>
      <c r="B290" s="71" t="s">
        <v>31</v>
      </c>
      <c r="C290" s="72">
        <v>0.09</v>
      </c>
      <c r="D290">
        <f>IF(Recherche!$D$1='Base poids'!A290,1,0)</f>
        <v>0</v>
      </c>
      <c r="E290">
        <f>IF(D290=0,0,SUM($D$2:D290))</f>
        <v>0</v>
      </c>
    </row>
    <row r="291" spans="1:5" x14ac:dyDescent="0.3">
      <c r="A291" s="70" t="s">
        <v>114</v>
      </c>
      <c r="B291" s="71" t="s">
        <v>34</v>
      </c>
      <c r="C291" s="72">
        <v>0.52115743000000003</v>
      </c>
      <c r="D291">
        <f>IF(Recherche!$D$1='Base poids'!A291,1,0)</f>
        <v>0</v>
      </c>
      <c r="E291">
        <f>IF(D291=0,0,SUM($D$2:D291))</f>
        <v>0</v>
      </c>
    </row>
    <row r="292" spans="1:5" x14ac:dyDescent="0.3">
      <c r="A292" s="70" t="s">
        <v>114</v>
      </c>
      <c r="B292" s="73" t="s">
        <v>1413</v>
      </c>
      <c r="C292" s="72">
        <v>0.26477908999999999</v>
      </c>
      <c r="D292">
        <f>IF(Recherche!$D$1='Base poids'!A292,1,0)</f>
        <v>0</v>
      </c>
      <c r="E292">
        <f>IF(D292=0,0,SUM($D$2:D292))</f>
        <v>0</v>
      </c>
    </row>
    <row r="293" spans="1:5" x14ac:dyDescent="0.3">
      <c r="A293" s="70" t="s">
        <v>114</v>
      </c>
      <c r="B293" s="71" t="s">
        <v>47</v>
      </c>
      <c r="C293" s="72">
        <v>0.21406347000000001</v>
      </c>
      <c r="D293">
        <f>IF(Recherche!$D$1='Base poids'!A293,1,0)</f>
        <v>0</v>
      </c>
      <c r="E293">
        <f>IF(D293=0,0,SUM($D$2:D293))</f>
        <v>0</v>
      </c>
    </row>
    <row r="294" spans="1:5" x14ac:dyDescent="0.3">
      <c r="A294" s="70" t="s">
        <v>116</v>
      </c>
      <c r="B294" s="71" t="s">
        <v>34</v>
      </c>
      <c r="C294" s="72">
        <v>0.42249621999999998</v>
      </c>
      <c r="D294">
        <f>IF(Recherche!$D$1='Base poids'!A294,1,0)</f>
        <v>0</v>
      </c>
      <c r="E294">
        <f>IF(D294=0,0,SUM($D$2:D294))</f>
        <v>0</v>
      </c>
    </row>
    <row r="295" spans="1:5" x14ac:dyDescent="0.3">
      <c r="A295" s="70" t="s">
        <v>116</v>
      </c>
      <c r="B295" s="73" t="s">
        <v>1413</v>
      </c>
      <c r="C295" s="72">
        <v>0.24282838000000001</v>
      </c>
      <c r="D295">
        <f>IF(Recherche!$D$1='Base poids'!A295,1,0)</f>
        <v>0</v>
      </c>
      <c r="E295">
        <f>IF(D295=0,0,SUM($D$2:D295))</f>
        <v>0</v>
      </c>
    </row>
    <row r="296" spans="1:5" x14ac:dyDescent="0.3">
      <c r="A296" s="70" t="s">
        <v>116</v>
      </c>
      <c r="B296" s="71" t="s">
        <v>47</v>
      </c>
      <c r="C296" s="72">
        <v>0.18696526999999999</v>
      </c>
      <c r="D296">
        <f>IF(Recherche!$D$1='Base poids'!A296,1,0)</f>
        <v>0</v>
      </c>
      <c r="E296">
        <f>IF(D296=0,0,SUM($D$2:D296))</f>
        <v>0</v>
      </c>
    </row>
    <row r="297" spans="1:5" x14ac:dyDescent="0.3">
      <c r="A297" s="70" t="s">
        <v>116</v>
      </c>
      <c r="B297" s="71" t="s">
        <v>31</v>
      </c>
      <c r="C297" s="72">
        <v>0.14771011000000001</v>
      </c>
      <c r="D297">
        <f>IF(Recherche!$D$1='Base poids'!A297,1,0)</f>
        <v>0</v>
      </c>
      <c r="E297">
        <f>IF(D297=0,0,SUM($D$2:D297))</f>
        <v>0</v>
      </c>
    </row>
    <row r="298" spans="1:5" x14ac:dyDescent="0.3">
      <c r="A298" s="70" t="s">
        <v>640</v>
      </c>
      <c r="B298" s="73" t="s">
        <v>1412</v>
      </c>
      <c r="C298" s="72">
        <v>0.377</v>
      </c>
      <c r="D298">
        <f>IF(Recherche!$D$1='Base poids'!A298,1,0)</f>
        <v>0</v>
      </c>
      <c r="E298">
        <f>IF(D298=0,0,SUM($D$2:D298))</f>
        <v>0</v>
      </c>
    </row>
    <row r="299" spans="1:5" x14ac:dyDescent="0.3">
      <c r="A299" s="70" t="s">
        <v>640</v>
      </c>
      <c r="B299" s="71" t="s">
        <v>34</v>
      </c>
      <c r="C299" s="72">
        <v>0.24229999999999999</v>
      </c>
      <c r="D299">
        <f>IF(Recherche!$D$1='Base poids'!A299,1,0)</f>
        <v>0</v>
      </c>
      <c r="E299">
        <f>IF(D299=0,0,SUM($D$2:D299))</f>
        <v>0</v>
      </c>
    </row>
    <row r="300" spans="1:5" x14ac:dyDescent="0.3">
      <c r="A300" s="70" t="s">
        <v>640</v>
      </c>
      <c r="B300" s="71" t="s">
        <v>31</v>
      </c>
      <c r="C300" s="72">
        <v>0.23549999999999999</v>
      </c>
      <c r="D300">
        <f>IF(Recherche!$D$1='Base poids'!A300,1,0)</f>
        <v>0</v>
      </c>
      <c r="E300">
        <f>IF(D300=0,0,SUM($D$2:D300))</f>
        <v>0</v>
      </c>
    </row>
    <row r="301" spans="1:5" x14ac:dyDescent="0.3">
      <c r="A301" s="70" t="s">
        <v>640</v>
      </c>
      <c r="B301" s="71" t="s">
        <v>47</v>
      </c>
      <c r="C301" s="72">
        <v>0.1452</v>
      </c>
      <c r="D301">
        <f>IF(Recherche!$D$1='Base poids'!A301,1,0)</f>
        <v>0</v>
      </c>
      <c r="E301">
        <f>IF(D301=0,0,SUM($D$2:D301))</f>
        <v>0</v>
      </c>
    </row>
    <row r="302" spans="1:5" x14ac:dyDescent="0.3">
      <c r="A302" s="70" t="s">
        <v>118</v>
      </c>
      <c r="B302" s="71" t="s">
        <v>34</v>
      </c>
      <c r="C302" s="72">
        <v>0.40059426999999997</v>
      </c>
      <c r="D302">
        <f>IF(Recherche!$D$1='Base poids'!A302,1,0)</f>
        <v>0</v>
      </c>
      <c r="E302">
        <f>IF(D302=0,0,SUM($D$2:D302))</f>
        <v>0</v>
      </c>
    </row>
    <row r="303" spans="1:5" x14ac:dyDescent="0.3">
      <c r="A303" s="70" t="s">
        <v>118</v>
      </c>
      <c r="B303" s="73" t="s">
        <v>1415</v>
      </c>
      <c r="C303" s="72">
        <v>0.23689896999999999</v>
      </c>
      <c r="D303">
        <f>IF(Recherche!$D$1='Base poids'!A303,1,0)</f>
        <v>0</v>
      </c>
      <c r="E303">
        <f>IF(D303=0,0,SUM($D$2:D303))</f>
        <v>0</v>
      </c>
    </row>
    <row r="304" spans="1:5" x14ac:dyDescent="0.3">
      <c r="A304" s="70" t="s">
        <v>118</v>
      </c>
      <c r="B304" s="71" t="s">
        <v>47</v>
      </c>
      <c r="C304" s="72">
        <v>0.2271745</v>
      </c>
      <c r="D304">
        <f>IF(Recherche!$D$1='Base poids'!A304,1,0)</f>
        <v>0</v>
      </c>
      <c r="E304">
        <f>IF(D304=0,0,SUM($D$2:D304))</f>
        <v>0</v>
      </c>
    </row>
    <row r="305" spans="1:5" x14ac:dyDescent="0.3">
      <c r="A305" s="70" t="s">
        <v>118</v>
      </c>
      <c r="B305" s="71" t="s">
        <v>42</v>
      </c>
      <c r="C305" s="72">
        <v>0.13263100999999999</v>
      </c>
      <c r="D305">
        <f>IF(Recherche!$D$1='Base poids'!A305,1,0)</f>
        <v>0</v>
      </c>
      <c r="E305">
        <f>IF(D305=0,0,SUM($D$2:D305))</f>
        <v>0</v>
      </c>
    </row>
    <row r="306" spans="1:5" x14ac:dyDescent="0.3">
      <c r="A306" s="70" t="s">
        <v>118</v>
      </c>
      <c r="B306" s="71" t="s">
        <v>31</v>
      </c>
      <c r="C306" s="72">
        <v>2.7012400000000002E-3</v>
      </c>
      <c r="D306">
        <f>IF(Recherche!$D$1='Base poids'!A306,1,0)</f>
        <v>0</v>
      </c>
      <c r="E306">
        <f>IF(D306=0,0,SUM($D$2:D306))</f>
        <v>0</v>
      </c>
    </row>
    <row r="307" spans="1:5" x14ac:dyDescent="0.3">
      <c r="A307" s="70" t="s">
        <v>642</v>
      </c>
      <c r="B307" s="73" t="s">
        <v>1412</v>
      </c>
      <c r="C307" s="72">
        <v>0.43109999999999998</v>
      </c>
      <c r="D307">
        <f>IF(Recherche!$D$1='Base poids'!A307,1,0)</f>
        <v>0</v>
      </c>
      <c r="E307">
        <f>IF(D307=0,0,SUM($D$2:D307))</f>
        <v>0</v>
      </c>
    </row>
    <row r="308" spans="1:5" x14ac:dyDescent="0.3">
      <c r="A308" s="70" t="s">
        <v>642</v>
      </c>
      <c r="B308" s="71" t="s">
        <v>34</v>
      </c>
      <c r="C308" s="72">
        <v>0.35239999999999999</v>
      </c>
      <c r="D308">
        <f>IF(Recherche!$D$1='Base poids'!A308,1,0)</f>
        <v>0</v>
      </c>
      <c r="E308">
        <f>IF(D308=0,0,SUM($D$2:D308))</f>
        <v>0</v>
      </c>
    </row>
    <row r="309" spans="1:5" x14ac:dyDescent="0.3">
      <c r="A309" s="70" t="s">
        <v>642</v>
      </c>
      <c r="B309" s="71" t="s">
        <v>31</v>
      </c>
      <c r="C309" s="72">
        <v>0.12479999999999999</v>
      </c>
      <c r="D309">
        <f>IF(Recherche!$D$1='Base poids'!A309,1,0)</f>
        <v>0</v>
      </c>
      <c r="E309">
        <f>IF(D309=0,0,SUM($D$2:D309))</f>
        <v>0</v>
      </c>
    </row>
    <row r="310" spans="1:5" x14ac:dyDescent="0.3">
      <c r="A310" s="70" t="s">
        <v>642</v>
      </c>
      <c r="B310" s="71" t="s">
        <v>47</v>
      </c>
      <c r="C310" s="72">
        <v>9.1700000000000004E-2</v>
      </c>
      <c r="D310">
        <f>IF(Recherche!$D$1='Base poids'!A310,1,0)</f>
        <v>0</v>
      </c>
      <c r="E310">
        <f>IF(D310=0,0,SUM($D$2:D310))</f>
        <v>0</v>
      </c>
    </row>
    <row r="311" spans="1:5" x14ac:dyDescent="0.3">
      <c r="A311" s="70" t="s">
        <v>644</v>
      </c>
      <c r="B311" s="73" t="s">
        <v>1412</v>
      </c>
      <c r="C311" s="72">
        <v>0.41060000000000002</v>
      </c>
      <c r="D311">
        <f>IF(Recherche!$D$1='Base poids'!A311,1,0)</f>
        <v>0</v>
      </c>
      <c r="E311">
        <f>IF(D311=0,0,SUM($D$2:D311))</f>
        <v>0</v>
      </c>
    </row>
    <row r="312" spans="1:5" x14ac:dyDescent="0.3">
      <c r="A312" s="70" t="s">
        <v>644</v>
      </c>
      <c r="B312" s="71" t="s">
        <v>34</v>
      </c>
      <c r="C312" s="72">
        <v>0.24179999999999999</v>
      </c>
      <c r="D312">
        <f>IF(Recherche!$D$1='Base poids'!A312,1,0)</f>
        <v>0</v>
      </c>
      <c r="E312">
        <f>IF(D312=0,0,SUM($D$2:D312))</f>
        <v>0</v>
      </c>
    </row>
    <row r="313" spans="1:5" x14ac:dyDescent="0.3">
      <c r="A313" s="70" t="s">
        <v>644</v>
      </c>
      <c r="B313" s="71" t="s">
        <v>47</v>
      </c>
      <c r="C313" s="72">
        <v>0.1444</v>
      </c>
      <c r="D313">
        <f>IF(Recherche!$D$1='Base poids'!A313,1,0)</f>
        <v>0</v>
      </c>
      <c r="E313">
        <f>IF(D313=0,0,SUM($D$2:D313))</f>
        <v>0</v>
      </c>
    </row>
    <row r="314" spans="1:5" x14ac:dyDescent="0.3">
      <c r="A314" s="70" t="s">
        <v>644</v>
      </c>
      <c r="B314" s="71" t="s">
        <v>31</v>
      </c>
      <c r="C314" s="72">
        <v>0.11119999999999999</v>
      </c>
      <c r="D314">
        <f>IF(Recherche!$D$1='Base poids'!A314,1,0)</f>
        <v>0</v>
      </c>
      <c r="E314">
        <f>IF(D314=0,0,SUM($D$2:D314))</f>
        <v>0</v>
      </c>
    </row>
    <row r="315" spans="1:5" x14ac:dyDescent="0.3">
      <c r="A315" s="70" t="s">
        <v>646</v>
      </c>
      <c r="B315" s="71" t="s">
        <v>34</v>
      </c>
      <c r="C315" s="72">
        <v>0.29270000000000002</v>
      </c>
      <c r="D315">
        <f>IF(Recherche!$D$1='Base poids'!A315,1,0)</f>
        <v>0</v>
      </c>
      <c r="E315">
        <f>IF(D315=0,0,SUM($D$2:D315))</f>
        <v>0</v>
      </c>
    </row>
    <row r="316" spans="1:5" x14ac:dyDescent="0.3">
      <c r="A316" s="70" t="s">
        <v>646</v>
      </c>
      <c r="B316" s="71" t="s">
        <v>31</v>
      </c>
      <c r="C316" s="72">
        <v>0.28739999999999999</v>
      </c>
      <c r="D316">
        <f>IF(Recherche!$D$1='Base poids'!A316,1,0)</f>
        <v>0</v>
      </c>
      <c r="E316">
        <f>IF(D316=0,0,SUM($D$2:D316))</f>
        <v>0</v>
      </c>
    </row>
    <row r="317" spans="1:5" x14ac:dyDescent="0.3">
      <c r="A317" s="70" t="s">
        <v>646</v>
      </c>
      <c r="B317" s="73" t="s">
        <v>1412</v>
      </c>
      <c r="C317" s="72">
        <v>0.25950000000000001</v>
      </c>
      <c r="D317">
        <f>IF(Recherche!$D$1='Base poids'!A317,1,0)</f>
        <v>0</v>
      </c>
      <c r="E317">
        <f>IF(D317=0,0,SUM($D$2:D317))</f>
        <v>0</v>
      </c>
    </row>
    <row r="318" spans="1:5" x14ac:dyDescent="0.3">
      <c r="A318" s="70" t="s">
        <v>646</v>
      </c>
      <c r="B318" s="71" t="s">
        <v>47</v>
      </c>
      <c r="C318" s="72">
        <v>0.16039999999999999</v>
      </c>
      <c r="D318">
        <f>IF(Recherche!$D$1='Base poids'!A318,1,0)</f>
        <v>0</v>
      </c>
      <c r="E318">
        <f>IF(D318=0,0,SUM($D$2:D318))</f>
        <v>0</v>
      </c>
    </row>
    <row r="319" spans="1:5" x14ac:dyDescent="0.3">
      <c r="A319" s="70" t="s">
        <v>648</v>
      </c>
      <c r="B319" s="71" t="s">
        <v>34</v>
      </c>
      <c r="C319" s="72">
        <v>0.41389999999999999</v>
      </c>
      <c r="D319">
        <f>IF(Recherche!$D$1='Base poids'!A319,1,0)</f>
        <v>0</v>
      </c>
      <c r="E319">
        <f>IF(D319=0,0,SUM($D$2:D319))</f>
        <v>0</v>
      </c>
    </row>
    <row r="320" spans="1:5" x14ac:dyDescent="0.3">
      <c r="A320" s="70" t="s">
        <v>648</v>
      </c>
      <c r="B320" s="73" t="s">
        <v>1412</v>
      </c>
      <c r="C320" s="72">
        <v>0.33650000000000002</v>
      </c>
      <c r="D320">
        <f>IF(Recherche!$D$1='Base poids'!A320,1,0)</f>
        <v>0</v>
      </c>
      <c r="E320">
        <f>IF(D320=0,0,SUM($D$2:D320))</f>
        <v>0</v>
      </c>
    </row>
    <row r="321" spans="1:5" x14ac:dyDescent="0.3">
      <c r="A321" s="70" t="s">
        <v>648</v>
      </c>
      <c r="B321" s="71" t="s">
        <v>47</v>
      </c>
      <c r="C321" s="72">
        <v>0.1492</v>
      </c>
      <c r="D321">
        <f>IF(Recherche!$D$1='Base poids'!A321,1,0)</f>
        <v>0</v>
      </c>
      <c r="E321">
        <f>IF(D321=0,0,SUM($D$2:D321))</f>
        <v>0</v>
      </c>
    </row>
    <row r="322" spans="1:5" x14ac:dyDescent="0.3">
      <c r="A322" s="70" t="s">
        <v>648</v>
      </c>
      <c r="B322" s="71" t="s">
        <v>31</v>
      </c>
      <c r="C322" s="72">
        <v>0.1004</v>
      </c>
      <c r="D322">
        <f>IF(Recherche!$D$1='Base poids'!A322,1,0)</f>
        <v>0</v>
      </c>
      <c r="E322">
        <f>IF(D322=0,0,SUM($D$2:D322))</f>
        <v>0</v>
      </c>
    </row>
    <row r="323" spans="1:5" x14ac:dyDescent="0.3">
      <c r="A323" s="70" t="s">
        <v>288</v>
      </c>
      <c r="B323" s="71" t="s">
        <v>47</v>
      </c>
      <c r="C323" s="72">
        <v>0.29578547999999999</v>
      </c>
      <c r="D323">
        <f>IF(Recherche!$D$1='Base poids'!A323,1,0)</f>
        <v>0</v>
      </c>
      <c r="E323">
        <f>IF(D323=0,0,SUM($D$2:D323))</f>
        <v>0</v>
      </c>
    </row>
    <row r="324" spans="1:5" x14ac:dyDescent="0.3">
      <c r="A324" s="70" t="s">
        <v>288</v>
      </c>
      <c r="B324" s="71" t="s">
        <v>34</v>
      </c>
      <c r="C324" s="72">
        <v>0.26375074999999998</v>
      </c>
      <c r="D324">
        <f>IF(Recherche!$D$1='Base poids'!A324,1,0)</f>
        <v>0</v>
      </c>
      <c r="E324">
        <f>IF(D324=0,0,SUM($D$2:D324))</f>
        <v>0</v>
      </c>
    </row>
    <row r="325" spans="1:5" x14ac:dyDescent="0.3">
      <c r="A325" s="70" t="s">
        <v>288</v>
      </c>
      <c r="B325" s="71" t="s">
        <v>42</v>
      </c>
      <c r="C325" s="72">
        <v>0.24633221</v>
      </c>
      <c r="D325">
        <f>IF(Recherche!$D$1='Base poids'!A325,1,0)</f>
        <v>0</v>
      </c>
      <c r="E325">
        <f>IF(D325=0,0,SUM($D$2:D325))</f>
        <v>0</v>
      </c>
    </row>
    <row r="326" spans="1:5" x14ac:dyDescent="0.3">
      <c r="A326" s="70" t="s">
        <v>288</v>
      </c>
      <c r="B326" s="73" t="s">
        <v>1414</v>
      </c>
      <c r="C326" s="72">
        <v>0.19413153999999999</v>
      </c>
      <c r="D326">
        <f>IF(Recherche!$D$1='Base poids'!A326,1,0)</f>
        <v>0</v>
      </c>
      <c r="E326">
        <f>IF(D326=0,0,SUM($D$2:D326))</f>
        <v>0</v>
      </c>
    </row>
    <row r="327" spans="1:5" x14ac:dyDescent="0.3">
      <c r="A327" s="70" t="s">
        <v>551</v>
      </c>
      <c r="B327" s="73" t="s">
        <v>1419</v>
      </c>
      <c r="C327" s="72">
        <v>0.32551783000000001</v>
      </c>
      <c r="D327">
        <f>IF(Recherche!$D$1='Base poids'!A327,1,0)</f>
        <v>0</v>
      </c>
      <c r="E327">
        <f>IF(D327=0,0,SUM($D$2:D327))</f>
        <v>0</v>
      </c>
    </row>
    <row r="328" spans="1:5" x14ac:dyDescent="0.3">
      <c r="A328" s="70" t="s">
        <v>551</v>
      </c>
      <c r="B328" s="71" t="s">
        <v>31</v>
      </c>
      <c r="C328" s="72">
        <v>0.21619677000000001</v>
      </c>
      <c r="D328">
        <f>IF(Recherche!$D$1='Base poids'!A328,1,0)</f>
        <v>0</v>
      </c>
      <c r="E328">
        <f>IF(D328=0,0,SUM($D$2:D328))</f>
        <v>0</v>
      </c>
    </row>
    <row r="329" spans="1:5" x14ac:dyDescent="0.3">
      <c r="A329" s="70" t="s">
        <v>551</v>
      </c>
      <c r="B329" s="71" t="s">
        <v>3</v>
      </c>
      <c r="C329" s="72">
        <v>0.14000000000000001</v>
      </c>
      <c r="D329">
        <f>IF(Recherche!$D$1='Base poids'!A329,1,0)</f>
        <v>0</v>
      </c>
      <c r="E329">
        <f>IF(D329=0,0,SUM($D$2:D329))</f>
        <v>0</v>
      </c>
    </row>
    <row r="330" spans="1:5" x14ac:dyDescent="0.3">
      <c r="A330" s="70" t="s">
        <v>551</v>
      </c>
      <c r="B330" s="71" t="s">
        <v>42</v>
      </c>
      <c r="C330" s="72">
        <v>0.11363636000000001</v>
      </c>
      <c r="D330">
        <f>IF(Recherche!$D$1='Base poids'!A330,1,0)</f>
        <v>0</v>
      </c>
      <c r="E330">
        <f>IF(D330=0,0,SUM($D$2:D330))</f>
        <v>0</v>
      </c>
    </row>
    <row r="331" spans="1:5" x14ac:dyDescent="0.3">
      <c r="A331" s="70" t="s">
        <v>551</v>
      </c>
      <c r="B331" s="71" t="s">
        <v>47</v>
      </c>
      <c r="C331" s="72">
        <v>0.10996835000000001</v>
      </c>
      <c r="D331">
        <f>IF(Recherche!$D$1='Base poids'!A331,1,0)</f>
        <v>0</v>
      </c>
      <c r="E331">
        <f>IF(D331=0,0,SUM($D$2:D331))</f>
        <v>0</v>
      </c>
    </row>
    <row r="332" spans="1:5" x14ac:dyDescent="0.3">
      <c r="A332" s="70" t="s">
        <v>551</v>
      </c>
      <c r="B332" s="71" t="s">
        <v>34</v>
      </c>
      <c r="C332" s="72">
        <v>9.464902E-2</v>
      </c>
      <c r="D332">
        <f>IF(Recherche!$D$1='Base poids'!A332,1,0)</f>
        <v>0</v>
      </c>
      <c r="E332">
        <f>IF(D332=0,0,SUM($D$2:D332))</f>
        <v>0</v>
      </c>
    </row>
    <row r="333" spans="1:5" x14ac:dyDescent="0.3">
      <c r="A333" s="70" t="s">
        <v>650</v>
      </c>
      <c r="B333" s="71" t="s">
        <v>34</v>
      </c>
      <c r="C333" s="72">
        <v>0.3931</v>
      </c>
      <c r="D333">
        <f>IF(Recherche!$D$1='Base poids'!A333,1,0)</f>
        <v>0</v>
      </c>
      <c r="E333">
        <f>IF(D333=0,0,SUM($D$2:D333))</f>
        <v>0</v>
      </c>
    </row>
    <row r="334" spans="1:5" x14ac:dyDescent="0.3">
      <c r="A334" s="70" t="s">
        <v>650</v>
      </c>
      <c r="B334" s="71" t="s">
        <v>47</v>
      </c>
      <c r="C334" s="72">
        <v>0.38950000000000001</v>
      </c>
      <c r="D334">
        <f>IF(Recherche!$D$1='Base poids'!A334,1,0)</f>
        <v>0</v>
      </c>
      <c r="E334">
        <f>IF(D334=0,0,SUM($D$2:D334))</f>
        <v>0</v>
      </c>
    </row>
    <row r="335" spans="1:5" x14ac:dyDescent="0.3">
      <c r="A335" s="70" t="s">
        <v>650</v>
      </c>
      <c r="B335" s="73" t="s">
        <v>1412</v>
      </c>
      <c r="C335" s="72">
        <v>0.1444</v>
      </c>
      <c r="D335">
        <f>IF(Recherche!$D$1='Base poids'!A335,1,0)</f>
        <v>0</v>
      </c>
      <c r="E335">
        <f>IF(D335=0,0,SUM($D$2:D335))</f>
        <v>0</v>
      </c>
    </row>
    <row r="336" spans="1:5" x14ac:dyDescent="0.3">
      <c r="A336" s="70" t="s">
        <v>650</v>
      </c>
      <c r="B336" s="71" t="s">
        <v>31</v>
      </c>
      <c r="C336" s="72">
        <v>7.2999999999999995E-2</v>
      </c>
      <c r="D336">
        <f>IF(Recherche!$D$1='Base poids'!A336,1,0)</f>
        <v>0</v>
      </c>
      <c r="E336">
        <f>IF(D336=0,0,SUM($D$2:D336))</f>
        <v>0</v>
      </c>
    </row>
    <row r="337" spans="1:5" x14ac:dyDescent="0.3">
      <c r="A337" s="70" t="s">
        <v>652</v>
      </c>
      <c r="B337" s="71" t="s">
        <v>34</v>
      </c>
      <c r="C337" s="72">
        <v>0.32390000000000002</v>
      </c>
      <c r="D337">
        <f>IF(Recherche!$D$1='Base poids'!A337,1,0)</f>
        <v>0</v>
      </c>
      <c r="E337">
        <f>IF(D337=0,0,SUM($D$2:D337))</f>
        <v>0</v>
      </c>
    </row>
    <row r="338" spans="1:5" x14ac:dyDescent="0.3">
      <c r="A338" s="70" t="s">
        <v>652</v>
      </c>
      <c r="B338" s="73" t="s">
        <v>1412</v>
      </c>
      <c r="C338" s="72">
        <v>0.27589999999999998</v>
      </c>
      <c r="D338">
        <f>IF(Recherche!$D$1='Base poids'!A338,1,0)</f>
        <v>0</v>
      </c>
      <c r="E338">
        <f>IF(D338=0,0,SUM($D$2:D338))</f>
        <v>0</v>
      </c>
    </row>
    <row r="339" spans="1:5" x14ac:dyDescent="0.3">
      <c r="A339" s="70" t="s">
        <v>652</v>
      </c>
      <c r="B339" s="71" t="s">
        <v>47</v>
      </c>
      <c r="C339" s="72">
        <v>0.23810000000000001</v>
      </c>
      <c r="D339">
        <f>IF(Recherche!$D$1='Base poids'!A339,1,0)</f>
        <v>0</v>
      </c>
      <c r="E339">
        <f>IF(D339=0,0,SUM($D$2:D339))</f>
        <v>0</v>
      </c>
    </row>
    <row r="340" spans="1:5" x14ac:dyDescent="0.3">
      <c r="A340" s="70" t="s">
        <v>652</v>
      </c>
      <c r="B340" s="71" t="s">
        <v>42</v>
      </c>
      <c r="C340" s="72">
        <v>9.5200000000000007E-2</v>
      </c>
      <c r="D340">
        <f>IF(Recherche!$D$1='Base poids'!A340,1,0)</f>
        <v>0</v>
      </c>
      <c r="E340">
        <f>IF(D340=0,0,SUM($D$2:D340))</f>
        <v>0</v>
      </c>
    </row>
    <row r="341" spans="1:5" x14ac:dyDescent="0.3">
      <c r="A341" s="70" t="s">
        <v>652</v>
      </c>
      <c r="B341" s="71" t="s">
        <v>31</v>
      </c>
      <c r="C341" s="72">
        <v>6.6799999999999998E-2</v>
      </c>
      <c r="D341">
        <f>IF(Recherche!$D$1='Base poids'!A341,1,0)</f>
        <v>0</v>
      </c>
      <c r="E341">
        <f>IF(D341=0,0,SUM($D$2:D341))</f>
        <v>0</v>
      </c>
    </row>
    <row r="342" spans="1:5" x14ac:dyDescent="0.3">
      <c r="A342" s="70" t="s">
        <v>654</v>
      </c>
      <c r="B342" s="71" t="s">
        <v>34</v>
      </c>
      <c r="C342" s="72">
        <v>0.2999</v>
      </c>
      <c r="D342">
        <f>IF(Recherche!$D$1='Base poids'!A342,1,0)</f>
        <v>0</v>
      </c>
      <c r="E342">
        <f>IF(D342=0,0,SUM($D$2:D342))</f>
        <v>0</v>
      </c>
    </row>
    <row r="343" spans="1:5" x14ac:dyDescent="0.3">
      <c r="A343" s="70" t="s">
        <v>654</v>
      </c>
      <c r="B343" s="73" t="s">
        <v>1412</v>
      </c>
      <c r="C343" s="72">
        <v>0.28939999999999999</v>
      </c>
      <c r="D343">
        <f>IF(Recherche!$D$1='Base poids'!A343,1,0)</f>
        <v>0</v>
      </c>
      <c r="E343">
        <f>IF(D343=0,0,SUM($D$2:D343))</f>
        <v>0</v>
      </c>
    </row>
    <row r="344" spans="1:5" x14ac:dyDescent="0.3">
      <c r="A344" s="70" t="s">
        <v>654</v>
      </c>
      <c r="B344" s="71" t="s">
        <v>47</v>
      </c>
      <c r="C344" s="72">
        <v>0.26519999999999999</v>
      </c>
      <c r="D344">
        <f>IF(Recherche!$D$1='Base poids'!A344,1,0)</f>
        <v>0</v>
      </c>
      <c r="E344">
        <f>IF(D344=0,0,SUM($D$2:D344))</f>
        <v>0</v>
      </c>
    </row>
    <row r="345" spans="1:5" x14ac:dyDescent="0.3">
      <c r="A345" s="70" t="s">
        <v>654</v>
      </c>
      <c r="B345" s="71" t="s">
        <v>31</v>
      </c>
      <c r="C345" s="72">
        <v>0.14549999999999999</v>
      </c>
      <c r="D345">
        <f>IF(Recherche!$D$1='Base poids'!A345,1,0)</f>
        <v>0</v>
      </c>
      <c r="E345">
        <f>IF(D345=0,0,SUM($D$2:D345))</f>
        <v>0</v>
      </c>
    </row>
    <row r="346" spans="1:5" x14ac:dyDescent="0.3">
      <c r="A346" s="70" t="s">
        <v>656</v>
      </c>
      <c r="B346" s="73" t="s">
        <v>1412</v>
      </c>
      <c r="C346" s="72">
        <v>0.39150000000000001</v>
      </c>
      <c r="D346">
        <f>IF(Recherche!$D$1='Base poids'!A346,1,0)</f>
        <v>0</v>
      </c>
      <c r="E346">
        <f>IF(D346=0,0,SUM($D$2:D346))</f>
        <v>0</v>
      </c>
    </row>
    <row r="347" spans="1:5" x14ac:dyDescent="0.3">
      <c r="A347" s="70" t="s">
        <v>656</v>
      </c>
      <c r="B347" s="71" t="s">
        <v>34</v>
      </c>
      <c r="C347" s="72">
        <v>0.32190000000000002</v>
      </c>
      <c r="D347">
        <f>IF(Recherche!$D$1='Base poids'!A347,1,0)</f>
        <v>0</v>
      </c>
      <c r="E347">
        <f>IF(D347=0,0,SUM($D$2:D347))</f>
        <v>0</v>
      </c>
    </row>
    <row r="348" spans="1:5" x14ac:dyDescent="0.3">
      <c r="A348" s="70" t="s">
        <v>656</v>
      </c>
      <c r="B348" s="71" t="s">
        <v>31</v>
      </c>
      <c r="C348" s="72">
        <v>0.15359999999999999</v>
      </c>
      <c r="D348">
        <f>IF(Recherche!$D$1='Base poids'!A348,1,0)</f>
        <v>0</v>
      </c>
      <c r="E348">
        <f>IF(D348=0,0,SUM($D$2:D348))</f>
        <v>0</v>
      </c>
    </row>
    <row r="349" spans="1:5" x14ac:dyDescent="0.3">
      <c r="A349" s="70" t="s">
        <v>656</v>
      </c>
      <c r="B349" s="71" t="s">
        <v>47</v>
      </c>
      <c r="C349" s="72">
        <v>0.13300000000000001</v>
      </c>
      <c r="D349">
        <f>IF(Recherche!$D$1='Base poids'!A349,1,0)</f>
        <v>0</v>
      </c>
      <c r="E349">
        <f>IF(D349=0,0,SUM($D$2:D349))</f>
        <v>0</v>
      </c>
    </row>
    <row r="350" spans="1:5" x14ac:dyDescent="0.3">
      <c r="A350" s="70" t="s">
        <v>430</v>
      </c>
      <c r="B350" s="73" t="s">
        <v>1417</v>
      </c>
      <c r="C350" s="72">
        <v>0.45383324000000003</v>
      </c>
      <c r="D350">
        <f>IF(Recherche!$D$1='Base poids'!A350,1,0)</f>
        <v>0</v>
      </c>
      <c r="E350">
        <f>IF(D350=0,0,SUM($D$2:D350))</f>
        <v>0</v>
      </c>
    </row>
    <row r="351" spans="1:5" x14ac:dyDescent="0.3">
      <c r="A351" s="70" t="s">
        <v>430</v>
      </c>
      <c r="B351" s="71" t="s">
        <v>18</v>
      </c>
      <c r="C351" s="72">
        <v>0.20928931000000001</v>
      </c>
      <c r="D351">
        <f>IF(Recherche!$D$1='Base poids'!A351,1,0)</f>
        <v>0</v>
      </c>
      <c r="E351">
        <f>IF(D351=0,0,SUM($D$2:D351))</f>
        <v>0</v>
      </c>
    </row>
    <row r="352" spans="1:5" x14ac:dyDescent="0.3">
      <c r="A352" s="70" t="s">
        <v>430</v>
      </c>
      <c r="B352" s="71" t="s">
        <v>42</v>
      </c>
      <c r="C352" s="72">
        <v>0.20369334</v>
      </c>
      <c r="D352">
        <f>IF(Recherche!$D$1='Base poids'!A352,1,0)</f>
        <v>0</v>
      </c>
      <c r="E352">
        <f>IF(D352=0,0,SUM($D$2:D352))</f>
        <v>0</v>
      </c>
    </row>
    <row r="353" spans="1:5" x14ac:dyDescent="0.3">
      <c r="A353" s="70" t="s">
        <v>430</v>
      </c>
      <c r="B353" s="71" t="s">
        <v>31</v>
      </c>
      <c r="C353" s="72">
        <v>0.1331841</v>
      </c>
      <c r="D353">
        <f>IF(Recherche!$D$1='Base poids'!A353,1,0)</f>
        <v>0</v>
      </c>
      <c r="E353">
        <f>IF(D353=0,0,SUM($D$2:D353))</f>
        <v>0</v>
      </c>
    </row>
    <row r="354" spans="1:5" x14ac:dyDescent="0.3">
      <c r="A354" s="70" t="s">
        <v>658</v>
      </c>
      <c r="B354" s="71" t="s">
        <v>34</v>
      </c>
      <c r="C354" s="72">
        <v>0.40010000000000001</v>
      </c>
      <c r="D354">
        <f>IF(Recherche!$D$1='Base poids'!A354,1,0)</f>
        <v>0</v>
      </c>
      <c r="E354">
        <f>IF(D354=0,0,SUM($D$2:D354))</f>
        <v>0</v>
      </c>
    </row>
    <row r="355" spans="1:5" x14ac:dyDescent="0.3">
      <c r="A355" s="70" t="s">
        <v>658</v>
      </c>
      <c r="B355" s="73" t="s">
        <v>1412</v>
      </c>
      <c r="C355" s="72">
        <v>0.34179999999999999</v>
      </c>
      <c r="D355">
        <f>IF(Recherche!$D$1='Base poids'!A355,1,0)</f>
        <v>0</v>
      </c>
      <c r="E355">
        <f>IF(D355=0,0,SUM($D$2:D355))</f>
        <v>0</v>
      </c>
    </row>
    <row r="356" spans="1:5" x14ac:dyDescent="0.3">
      <c r="A356" s="70" t="s">
        <v>658</v>
      </c>
      <c r="B356" s="71" t="s">
        <v>31</v>
      </c>
      <c r="C356" s="72">
        <v>0.1406</v>
      </c>
      <c r="D356">
        <f>IF(Recherche!$D$1='Base poids'!A356,1,0)</f>
        <v>0</v>
      </c>
      <c r="E356">
        <f>IF(D356=0,0,SUM($D$2:D356))</f>
        <v>0</v>
      </c>
    </row>
    <row r="357" spans="1:5" x14ac:dyDescent="0.3">
      <c r="A357" s="70" t="s">
        <v>658</v>
      </c>
      <c r="B357" s="71" t="s">
        <v>47</v>
      </c>
      <c r="C357" s="72">
        <v>0.11749999999999999</v>
      </c>
      <c r="D357">
        <f>IF(Recherche!$D$1='Base poids'!A357,1,0)</f>
        <v>0</v>
      </c>
      <c r="E357">
        <f>IF(D357=0,0,SUM($D$2:D357))</f>
        <v>0</v>
      </c>
    </row>
    <row r="358" spans="1:5" x14ac:dyDescent="0.3">
      <c r="A358" s="70" t="s">
        <v>660</v>
      </c>
      <c r="B358" s="71" t="s">
        <v>34</v>
      </c>
      <c r="C358" s="72">
        <v>0.36049999999999999</v>
      </c>
      <c r="D358">
        <f>IF(Recherche!$D$1='Base poids'!A358,1,0)</f>
        <v>0</v>
      </c>
      <c r="E358">
        <f>IF(D358=0,0,SUM($D$2:D358))</f>
        <v>0</v>
      </c>
    </row>
    <row r="359" spans="1:5" x14ac:dyDescent="0.3">
      <c r="A359" s="70" t="s">
        <v>660</v>
      </c>
      <c r="B359" s="71" t="s">
        <v>31</v>
      </c>
      <c r="C359" s="72">
        <v>0.27889999999999998</v>
      </c>
      <c r="D359">
        <f>IF(Recherche!$D$1='Base poids'!A359,1,0)</f>
        <v>0</v>
      </c>
      <c r="E359">
        <f>IF(D359=0,0,SUM($D$2:D359))</f>
        <v>0</v>
      </c>
    </row>
    <row r="360" spans="1:5" x14ac:dyDescent="0.3">
      <c r="A360" s="70" t="s">
        <v>660</v>
      </c>
      <c r="B360" s="71" t="s">
        <v>47</v>
      </c>
      <c r="C360" s="72">
        <v>0.25190000000000001</v>
      </c>
      <c r="D360">
        <f>IF(Recherche!$D$1='Base poids'!A360,1,0)</f>
        <v>0</v>
      </c>
      <c r="E360">
        <f>IF(D360=0,0,SUM($D$2:D360))</f>
        <v>0</v>
      </c>
    </row>
    <row r="361" spans="1:5" x14ac:dyDescent="0.3">
      <c r="A361" s="70" t="s">
        <v>660</v>
      </c>
      <c r="B361" s="73" t="s">
        <v>1412</v>
      </c>
      <c r="C361" s="72">
        <v>0.1086</v>
      </c>
      <c r="D361">
        <f>IF(Recherche!$D$1='Base poids'!A361,1,0)</f>
        <v>0</v>
      </c>
      <c r="E361">
        <f>IF(D361=0,0,SUM($D$2:D361))</f>
        <v>0</v>
      </c>
    </row>
    <row r="362" spans="1:5" x14ac:dyDescent="0.3">
      <c r="A362" s="70" t="s">
        <v>120</v>
      </c>
      <c r="B362" s="73" t="s">
        <v>1411</v>
      </c>
      <c r="C362" s="72">
        <v>0.74224343000000004</v>
      </c>
      <c r="D362">
        <f>IF(Recherche!$D$1='Base poids'!A362,1,0)</f>
        <v>0</v>
      </c>
      <c r="E362">
        <f>IF(D362=0,0,SUM($D$2:D362))</f>
        <v>0</v>
      </c>
    </row>
    <row r="363" spans="1:5" x14ac:dyDescent="0.3">
      <c r="A363" s="70" t="s">
        <v>120</v>
      </c>
      <c r="B363" s="71" t="s">
        <v>31</v>
      </c>
      <c r="C363" s="72">
        <v>0.25775656000000002</v>
      </c>
      <c r="D363">
        <f>IF(Recherche!$D$1='Base poids'!A363,1,0)</f>
        <v>0</v>
      </c>
      <c r="E363">
        <f>IF(D363=0,0,SUM($D$2:D363))</f>
        <v>0</v>
      </c>
    </row>
    <row r="364" spans="1:5" x14ac:dyDescent="0.3">
      <c r="A364" s="70" t="s">
        <v>662</v>
      </c>
      <c r="B364" s="71" t="s">
        <v>34</v>
      </c>
      <c r="C364" s="72">
        <v>0.34870000000000001</v>
      </c>
      <c r="D364">
        <f>IF(Recherche!$D$1='Base poids'!A364,1,0)</f>
        <v>0</v>
      </c>
      <c r="E364">
        <f>IF(D364=0,0,SUM($D$2:D364))</f>
        <v>0</v>
      </c>
    </row>
    <row r="365" spans="1:5" x14ac:dyDescent="0.3">
      <c r="A365" s="70" t="s">
        <v>662</v>
      </c>
      <c r="B365" s="73" t="s">
        <v>1412</v>
      </c>
      <c r="C365" s="72">
        <v>0.2858</v>
      </c>
      <c r="D365">
        <f>IF(Recherche!$D$1='Base poids'!A365,1,0)</f>
        <v>0</v>
      </c>
      <c r="E365">
        <f>IF(D365=0,0,SUM($D$2:D365))</f>
        <v>0</v>
      </c>
    </row>
    <row r="366" spans="1:5" x14ac:dyDescent="0.3">
      <c r="A366" s="70" t="s">
        <v>662</v>
      </c>
      <c r="B366" s="71" t="s">
        <v>31</v>
      </c>
      <c r="C366" s="72">
        <v>0.2109</v>
      </c>
      <c r="D366">
        <f>IF(Recherche!$D$1='Base poids'!A366,1,0)</f>
        <v>0</v>
      </c>
      <c r="E366">
        <f>IF(D366=0,0,SUM($D$2:D366))</f>
        <v>0</v>
      </c>
    </row>
    <row r="367" spans="1:5" x14ac:dyDescent="0.3">
      <c r="A367" s="70" t="s">
        <v>662</v>
      </c>
      <c r="B367" s="71" t="s">
        <v>47</v>
      </c>
      <c r="C367" s="72">
        <v>0.15459999999999999</v>
      </c>
      <c r="D367">
        <f>IF(Recherche!$D$1='Base poids'!A367,1,0)</f>
        <v>0</v>
      </c>
      <c r="E367">
        <f>IF(D367=0,0,SUM($D$2:D367))</f>
        <v>0</v>
      </c>
    </row>
    <row r="368" spans="1:5" x14ac:dyDescent="0.3">
      <c r="A368" s="70" t="s">
        <v>664</v>
      </c>
      <c r="B368" s="71" t="s">
        <v>34</v>
      </c>
      <c r="C368" s="72">
        <v>0.38919999999999999</v>
      </c>
      <c r="D368">
        <f>IF(Recherche!$D$1='Base poids'!A368,1,0)</f>
        <v>0</v>
      </c>
      <c r="E368">
        <f>IF(D368=0,0,SUM($D$2:D368))</f>
        <v>0</v>
      </c>
    </row>
    <row r="369" spans="1:5" x14ac:dyDescent="0.3">
      <c r="A369" s="70" t="s">
        <v>664</v>
      </c>
      <c r="B369" s="73" t="s">
        <v>1412</v>
      </c>
      <c r="C369" s="72">
        <v>0.22289999999999999</v>
      </c>
      <c r="D369">
        <f>IF(Recherche!$D$1='Base poids'!A369,1,0)</f>
        <v>0</v>
      </c>
      <c r="E369">
        <f>IF(D369=0,0,SUM($D$2:D369))</f>
        <v>0</v>
      </c>
    </row>
    <row r="370" spans="1:5" x14ac:dyDescent="0.3">
      <c r="A370" s="70" t="s">
        <v>664</v>
      </c>
      <c r="B370" s="71" t="s">
        <v>47</v>
      </c>
      <c r="C370" s="72">
        <v>0.21820000000000001</v>
      </c>
      <c r="D370">
        <f>IF(Recherche!$D$1='Base poids'!A370,1,0)</f>
        <v>0</v>
      </c>
      <c r="E370">
        <f>IF(D370=0,0,SUM($D$2:D370))</f>
        <v>0</v>
      </c>
    </row>
    <row r="371" spans="1:5" x14ac:dyDescent="0.3">
      <c r="A371" s="70" t="s">
        <v>664</v>
      </c>
      <c r="B371" s="71" t="s">
        <v>31</v>
      </c>
      <c r="C371" s="72">
        <v>0.16969999999999999</v>
      </c>
      <c r="D371">
        <f>IF(Recherche!$D$1='Base poids'!A371,1,0)</f>
        <v>0</v>
      </c>
      <c r="E371">
        <f>IF(D371=0,0,SUM($D$2:D371))</f>
        <v>0</v>
      </c>
    </row>
    <row r="372" spans="1:5" x14ac:dyDescent="0.3">
      <c r="A372" s="70" t="s">
        <v>666</v>
      </c>
      <c r="B372" s="71" t="s">
        <v>34</v>
      </c>
      <c r="C372" s="72">
        <v>0.41670000000000001</v>
      </c>
      <c r="D372">
        <f>IF(Recherche!$D$1='Base poids'!A372,1,0)</f>
        <v>0</v>
      </c>
      <c r="E372">
        <f>IF(D372=0,0,SUM($D$2:D372))</f>
        <v>0</v>
      </c>
    </row>
    <row r="373" spans="1:5" x14ac:dyDescent="0.3">
      <c r="A373" s="70" t="s">
        <v>666</v>
      </c>
      <c r="B373" s="73" t="s">
        <v>1412</v>
      </c>
      <c r="C373" s="72">
        <v>0.252</v>
      </c>
      <c r="D373">
        <f>IF(Recherche!$D$1='Base poids'!A373,1,0)</f>
        <v>0</v>
      </c>
      <c r="E373">
        <f>IF(D373=0,0,SUM($D$2:D373))</f>
        <v>0</v>
      </c>
    </row>
    <row r="374" spans="1:5" x14ac:dyDescent="0.3">
      <c r="A374" s="70" t="s">
        <v>666</v>
      </c>
      <c r="B374" s="71" t="s">
        <v>31</v>
      </c>
      <c r="C374" s="72">
        <v>0.2064</v>
      </c>
      <c r="D374">
        <f>IF(Recherche!$D$1='Base poids'!A374,1,0)</f>
        <v>0</v>
      </c>
      <c r="E374">
        <f>IF(D374=0,0,SUM($D$2:D374))</f>
        <v>0</v>
      </c>
    </row>
    <row r="375" spans="1:5" x14ac:dyDescent="0.3">
      <c r="A375" s="70" t="s">
        <v>666</v>
      </c>
      <c r="B375" s="71" t="s">
        <v>47</v>
      </c>
      <c r="C375" s="72">
        <v>0.125</v>
      </c>
      <c r="D375">
        <f>IF(Recherche!$D$1='Base poids'!A375,1,0)</f>
        <v>0</v>
      </c>
      <c r="E375">
        <f>IF(D375=0,0,SUM($D$2:D375))</f>
        <v>0</v>
      </c>
    </row>
    <row r="376" spans="1:5" x14ac:dyDescent="0.3">
      <c r="A376" s="70" t="s">
        <v>668</v>
      </c>
      <c r="B376" s="73" t="s">
        <v>1412</v>
      </c>
      <c r="C376" s="72">
        <v>0.29849999999999999</v>
      </c>
      <c r="D376">
        <f>IF(Recherche!$D$1='Base poids'!A376,1,0)</f>
        <v>0</v>
      </c>
      <c r="E376">
        <f>IF(D376=0,0,SUM($D$2:D376))</f>
        <v>0</v>
      </c>
    </row>
    <row r="377" spans="1:5" x14ac:dyDescent="0.3">
      <c r="A377" s="70" t="s">
        <v>668</v>
      </c>
      <c r="B377" s="71" t="s">
        <v>34</v>
      </c>
      <c r="C377" s="72">
        <v>0.2104</v>
      </c>
      <c r="D377">
        <f>IF(Recherche!$D$1='Base poids'!A377,1,0)</f>
        <v>0</v>
      </c>
      <c r="E377">
        <f>IF(D377=0,0,SUM($D$2:D377))</f>
        <v>0</v>
      </c>
    </row>
    <row r="378" spans="1:5" x14ac:dyDescent="0.3">
      <c r="A378" s="70" t="s">
        <v>668</v>
      </c>
      <c r="B378" s="71" t="s">
        <v>1241</v>
      </c>
      <c r="C378" s="72">
        <v>0.14410000000000001</v>
      </c>
      <c r="D378">
        <f>IF(Recherche!$D$1='Base poids'!A378,1,0)</f>
        <v>0</v>
      </c>
      <c r="E378">
        <f>IF(D378=0,0,SUM($D$2:D378))</f>
        <v>0</v>
      </c>
    </row>
    <row r="379" spans="1:5" x14ac:dyDescent="0.3">
      <c r="A379" s="70" t="s">
        <v>668</v>
      </c>
      <c r="B379" s="71" t="s">
        <v>47</v>
      </c>
      <c r="C379" s="72">
        <v>0.1404</v>
      </c>
      <c r="D379">
        <f>IF(Recherche!$D$1='Base poids'!A379,1,0)</f>
        <v>0</v>
      </c>
      <c r="E379">
        <f>IF(D379=0,0,SUM($D$2:D379))</f>
        <v>0</v>
      </c>
    </row>
    <row r="380" spans="1:5" x14ac:dyDescent="0.3">
      <c r="A380" s="70" t="s">
        <v>668</v>
      </c>
      <c r="B380" s="71" t="s">
        <v>31</v>
      </c>
      <c r="C380" s="72">
        <v>0.1176</v>
      </c>
      <c r="D380">
        <f>IF(Recherche!$D$1='Base poids'!A380,1,0)</f>
        <v>0</v>
      </c>
      <c r="E380">
        <f>IF(D380=0,0,SUM($D$2:D380))</f>
        <v>0</v>
      </c>
    </row>
    <row r="381" spans="1:5" x14ac:dyDescent="0.3">
      <c r="A381" s="70" t="s">
        <v>670</v>
      </c>
      <c r="B381" s="73" t="s">
        <v>1412</v>
      </c>
      <c r="C381" s="72">
        <v>0.43269999999999997</v>
      </c>
      <c r="D381">
        <f>IF(Recherche!$D$1='Base poids'!A381,1,0)</f>
        <v>0</v>
      </c>
      <c r="E381">
        <f>IF(D381=0,0,SUM($D$2:D381))</f>
        <v>0</v>
      </c>
    </row>
    <row r="382" spans="1:5" x14ac:dyDescent="0.3">
      <c r="A382" s="70" t="s">
        <v>670</v>
      </c>
      <c r="B382" s="71" t="s">
        <v>34</v>
      </c>
      <c r="C382" s="72">
        <v>0.25030000000000002</v>
      </c>
      <c r="D382">
        <f>IF(Recherche!$D$1='Base poids'!A382,1,0)</f>
        <v>0</v>
      </c>
      <c r="E382">
        <f>IF(D382=0,0,SUM($D$2:D382))</f>
        <v>0</v>
      </c>
    </row>
    <row r="383" spans="1:5" x14ac:dyDescent="0.3">
      <c r="A383" s="70" t="s">
        <v>670</v>
      </c>
      <c r="B383" s="71" t="s">
        <v>47</v>
      </c>
      <c r="C383" s="72">
        <v>0.15859999999999999</v>
      </c>
      <c r="D383">
        <f>IF(Recherche!$D$1='Base poids'!A383,1,0)</f>
        <v>0</v>
      </c>
      <c r="E383">
        <f>IF(D383=0,0,SUM($D$2:D383))</f>
        <v>0</v>
      </c>
    </row>
    <row r="384" spans="1:5" x14ac:dyDescent="0.3">
      <c r="A384" s="70" t="s">
        <v>670</v>
      </c>
      <c r="B384" s="71" t="s">
        <v>31</v>
      </c>
      <c r="C384" s="72">
        <v>0.1583</v>
      </c>
      <c r="D384">
        <f>IF(Recherche!$D$1='Base poids'!A384,1,0)</f>
        <v>0</v>
      </c>
      <c r="E384">
        <f>IF(D384=0,0,SUM($D$2:D384))</f>
        <v>0</v>
      </c>
    </row>
    <row r="385" spans="1:5" x14ac:dyDescent="0.3">
      <c r="A385" s="70" t="s">
        <v>122</v>
      </c>
      <c r="B385" s="71" t="s">
        <v>34</v>
      </c>
      <c r="C385" s="72">
        <v>0.33955223000000001</v>
      </c>
      <c r="D385">
        <f>IF(Recherche!$D$1='Base poids'!A385,1,0)</f>
        <v>0</v>
      </c>
      <c r="E385">
        <f>IF(D385=0,0,SUM($D$2:D385))</f>
        <v>0</v>
      </c>
    </row>
    <row r="386" spans="1:5" x14ac:dyDescent="0.3">
      <c r="A386" s="70" t="s">
        <v>122</v>
      </c>
      <c r="B386" s="71" t="s">
        <v>47</v>
      </c>
      <c r="C386" s="72">
        <v>0.27611940000000001</v>
      </c>
      <c r="D386">
        <f>IF(Recherche!$D$1='Base poids'!A386,1,0)</f>
        <v>0</v>
      </c>
      <c r="E386">
        <f>IF(D386=0,0,SUM($D$2:D386))</f>
        <v>0</v>
      </c>
    </row>
    <row r="387" spans="1:5" x14ac:dyDescent="0.3">
      <c r="A387" s="70" t="s">
        <v>122</v>
      </c>
      <c r="B387" s="73" t="s">
        <v>1415</v>
      </c>
      <c r="C387" s="72">
        <v>0.18283582000000001</v>
      </c>
      <c r="D387">
        <f>IF(Recherche!$D$1='Base poids'!A387,1,0)</f>
        <v>0</v>
      </c>
      <c r="E387">
        <f>IF(D387=0,0,SUM($D$2:D387))</f>
        <v>0</v>
      </c>
    </row>
    <row r="388" spans="1:5" x14ac:dyDescent="0.3">
      <c r="A388" s="70" t="s">
        <v>122</v>
      </c>
      <c r="B388" s="71" t="s">
        <v>18</v>
      </c>
      <c r="C388" s="72">
        <v>0.10261194</v>
      </c>
      <c r="D388">
        <f>IF(Recherche!$D$1='Base poids'!A388,1,0)</f>
        <v>0</v>
      </c>
      <c r="E388">
        <f>IF(D388=0,0,SUM($D$2:D388))</f>
        <v>0</v>
      </c>
    </row>
    <row r="389" spans="1:5" x14ac:dyDescent="0.3">
      <c r="A389" s="70" t="s">
        <v>122</v>
      </c>
      <c r="B389" s="71" t="s">
        <v>42</v>
      </c>
      <c r="C389" s="72">
        <v>9.8880590000000004E-2</v>
      </c>
      <c r="D389">
        <f>IF(Recherche!$D$1='Base poids'!A389,1,0)</f>
        <v>0</v>
      </c>
      <c r="E389">
        <f>IF(D389=0,0,SUM($D$2:D389))</f>
        <v>0</v>
      </c>
    </row>
    <row r="390" spans="1:5" x14ac:dyDescent="0.3">
      <c r="A390" s="70" t="s">
        <v>595</v>
      </c>
      <c r="B390" s="73" t="s">
        <v>1419</v>
      </c>
      <c r="C390" s="72">
        <v>0.49864966999999999</v>
      </c>
      <c r="D390">
        <f>IF(Recherche!$D$1='Base poids'!A390,1,0)</f>
        <v>0</v>
      </c>
      <c r="E390">
        <f>IF(D390=0,0,SUM($D$2:D390))</f>
        <v>0</v>
      </c>
    </row>
    <row r="391" spans="1:5" x14ac:dyDescent="0.3">
      <c r="A391" s="70" t="s">
        <v>595</v>
      </c>
      <c r="B391" s="71" t="s">
        <v>34</v>
      </c>
      <c r="C391" s="72">
        <v>0.29019980000000001</v>
      </c>
      <c r="D391">
        <f>IF(Recherche!$D$1='Base poids'!A391,1,0)</f>
        <v>0</v>
      </c>
      <c r="E391">
        <f>IF(D391=0,0,SUM($D$2:D391))</f>
        <v>0</v>
      </c>
    </row>
    <row r="392" spans="1:5" x14ac:dyDescent="0.3">
      <c r="A392" s="70" t="s">
        <v>595</v>
      </c>
      <c r="B392" s="71" t="s">
        <v>47</v>
      </c>
      <c r="C392" s="72">
        <v>0.21115051000000001</v>
      </c>
      <c r="D392">
        <f>IF(Recherche!$D$1='Base poids'!A392,1,0)</f>
        <v>0</v>
      </c>
      <c r="E392">
        <f>IF(D392=0,0,SUM($D$2:D392))</f>
        <v>0</v>
      </c>
    </row>
    <row r="393" spans="1:5" x14ac:dyDescent="0.3">
      <c r="A393" s="70" t="s">
        <v>672</v>
      </c>
      <c r="B393" s="71" t="s">
        <v>47</v>
      </c>
      <c r="C393" s="72">
        <v>0.36070000000000002</v>
      </c>
      <c r="D393">
        <f>IF(Recherche!$D$1='Base poids'!A393,1,0)</f>
        <v>0</v>
      </c>
      <c r="E393">
        <f>IF(D393=0,0,SUM($D$2:D393))</f>
        <v>0</v>
      </c>
    </row>
    <row r="394" spans="1:5" x14ac:dyDescent="0.3">
      <c r="A394" s="70" t="s">
        <v>672</v>
      </c>
      <c r="B394" s="71" t="s">
        <v>31</v>
      </c>
      <c r="C394" s="72">
        <v>0.22789999999999999</v>
      </c>
      <c r="D394">
        <f>IF(Recherche!$D$1='Base poids'!A394,1,0)</f>
        <v>0</v>
      </c>
      <c r="E394">
        <f>IF(D394=0,0,SUM($D$2:D394))</f>
        <v>0</v>
      </c>
    </row>
    <row r="395" spans="1:5" x14ac:dyDescent="0.3">
      <c r="A395" s="70" t="s">
        <v>672</v>
      </c>
      <c r="B395" s="71" t="s">
        <v>42</v>
      </c>
      <c r="C395" s="72">
        <v>0.14080000000000001</v>
      </c>
      <c r="D395">
        <f>IF(Recherche!$D$1='Base poids'!A395,1,0)</f>
        <v>0</v>
      </c>
      <c r="E395">
        <f>IF(D395=0,0,SUM($D$2:D395))</f>
        <v>0</v>
      </c>
    </row>
    <row r="396" spans="1:5" x14ac:dyDescent="0.3">
      <c r="A396" s="70" t="s">
        <v>672</v>
      </c>
      <c r="B396" s="71" t="s">
        <v>34</v>
      </c>
      <c r="C396" s="72">
        <v>0.1368</v>
      </c>
      <c r="D396">
        <f>IF(Recherche!$D$1='Base poids'!A396,1,0)</f>
        <v>0</v>
      </c>
      <c r="E396">
        <f>IF(D396=0,0,SUM($D$2:D396))</f>
        <v>0</v>
      </c>
    </row>
    <row r="397" spans="1:5" x14ac:dyDescent="0.3">
      <c r="A397" s="70" t="s">
        <v>672</v>
      </c>
      <c r="B397" s="73" t="s">
        <v>1412</v>
      </c>
      <c r="C397" s="72">
        <v>0.1338</v>
      </c>
      <c r="D397">
        <f>IF(Recherche!$D$1='Base poids'!A397,1,0)</f>
        <v>0</v>
      </c>
      <c r="E397">
        <f>IF(D397=0,0,SUM($D$2:D397))</f>
        <v>0</v>
      </c>
    </row>
    <row r="398" spans="1:5" x14ac:dyDescent="0.3">
      <c r="A398" s="70" t="s">
        <v>674</v>
      </c>
      <c r="B398" s="71" t="s">
        <v>34</v>
      </c>
      <c r="C398" s="72">
        <v>0.50509999999999999</v>
      </c>
      <c r="D398">
        <f>IF(Recherche!$D$1='Base poids'!A398,1,0)</f>
        <v>0</v>
      </c>
      <c r="E398">
        <f>IF(D398=0,0,SUM($D$2:D398))</f>
        <v>0</v>
      </c>
    </row>
    <row r="399" spans="1:5" x14ac:dyDescent="0.3">
      <c r="A399" s="70" t="s">
        <v>674</v>
      </c>
      <c r="B399" s="71" t="s">
        <v>31</v>
      </c>
      <c r="C399" s="72">
        <v>0.21579999999999999</v>
      </c>
      <c r="D399">
        <f>IF(Recherche!$D$1='Base poids'!A399,1,0)</f>
        <v>0</v>
      </c>
      <c r="E399">
        <f>IF(D399=0,0,SUM($D$2:D399))</f>
        <v>0</v>
      </c>
    </row>
    <row r="400" spans="1:5" x14ac:dyDescent="0.3">
      <c r="A400" s="70" t="s">
        <v>674</v>
      </c>
      <c r="B400" s="71" t="s">
        <v>47</v>
      </c>
      <c r="C400" s="72">
        <v>0.14269999999999999</v>
      </c>
      <c r="D400">
        <f>IF(Recherche!$D$1='Base poids'!A400,1,0)</f>
        <v>0</v>
      </c>
      <c r="E400">
        <f>IF(D400=0,0,SUM($D$2:D400))</f>
        <v>0</v>
      </c>
    </row>
    <row r="401" spans="1:5" x14ac:dyDescent="0.3">
      <c r="A401" s="70" t="s">
        <v>674</v>
      </c>
      <c r="B401" s="73" t="s">
        <v>1412</v>
      </c>
      <c r="C401" s="72">
        <v>0.13639999999999999</v>
      </c>
      <c r="D401">
        <f>IF(Recherche!$D$1='Base poids'!A401,1,0)</f>
        <v>0</v>
      </c>
      <c r="E401">
        <f>IF(D401=0,0,SUM($D$2:D401))</f>
        <v>0</v>
      </c>
    </row>
    <row r="402" spans="1:5" x14ac:dyDescent="0.3">
      <c r="A402" s="70" t="s">
        <v>676</v>
      </c>
      <c r="B402" s="73" t="s">
        <v>1412</v>
      </c>
      <c r="C402" s="72">
        <v>0.3674</v>
      </c>
      <c r="D402">
        <f>IF(Recherche!$D$1='Base poids'!A402,1,0)</f>
        <v>0</v>
      </c>
      <c r="E402">
        <f>IF(D402=0,0,SUM($D$2:D402))</f>
        <v>0</v>
      </c>
    </row>
    <row r="403" spans="1:5" x14ac:dyDescent="0.3">
      <c r="A403" s="70" t="s">
        <v>676</v>
      </c>
      <c r="B403" s="71" t="s">
        <v>34</v>
      </c>
      <c r="C403" s="72">
        <v>0.32429999999999998</v>
      </c>
      <c r="D403">
        <f>IF(Recherche!$D$1='Base poids'!A403,1,0)</f>
        <v>0</v>
      </c>
      <c r="E403">
        <f>IF(D403=0,0,SUM($D$2:D403))</f>
        <v>0</v>
      </c>
    </row>
    <row r="404" spans="1:5" x14ac:dyDescent="0.3">
      <c r="A404" s="70" t="s">
        <v>676</v>
      </c>
      <c r="B404" s="71" t="s">
        <v>47</v>
      </c>
      <c r="C404" s="72">
        <v>0.16020000000000001</v>
      </c>
      <c r="D404">
        <f>IF(Recherche!$D$1='Base poids'!A404,1,0)</f>
        <v>0</v>
      </c>
      <c r="E404">
        <f>IF(D404=0,0,SUM($D$2:D404))</f>
        <v>0</v>
      </c>
    </row>
    <row r="405" spans="1:5" x14ac:dyDescent="0.3">
      <c r="A405" s="70" t="s">
        <v>676</v>
      </c>
      <c r="B405" s="71" t="s">
        <v>31</v>
      </c>
      <c r="C405" s="72">
        <v>0.14810000000000001</v>
      </c>
      <c r="D405">
        <f>IF(Recherche!$D$1='Base poids'!A405,1,0)</f>
        <v>0</v>
      </c>
      <c r="E405">
        <f>IF(D405=0,0,SUM($D$2:D405))</f>
        <v>0</v>
      </c>
    </row>
    <row r="406" spans="1:5" x14ac:dyDescent="0.3">
      <c r="A406" s="70" t="s">
        <v>124</v>
      </c>
      <c r="B406" s="71" t="s">
        <v>34</v>
      </c>
      <c r="C406" s="72">
        <v>0.61623412</v>
      </c>
      <c r="D406">
        <f>IF(Recherche!$D$1='Base poids'!A406,1,0)</f>
        <v>0</v>
      </c>
      <c r="E406">
        <f>IF(D406=0,0,SUM($D$2:D406))</f>
        <v>0</v>
      </c>
    </row>
    <row r="407" spans="1:5" x14ac:dyDescent="0.3">
      <c r="A407" s="70" t="s">
        <v>124</v>
      </c>
      <c r="B407" s="71" t="s">
        <v>47</v>
      </c>
      <c r="C407" s="72">
        <v>0.15626725</v>
      </c>
      <c r="D407">
        <f>IF(Recherche!$D$1='Base poids'!A407,1,0)</f>
        <v>0</v>
      </c>
      <c r="E407">
        <f>IF(D407=0,0,SUM($D$2:D407))</f>
        <v>0</v>
      </c>
    </row>
    <row r="408" spans="1:5" x14ac:dyDescent="0.3">
      <c r="A408" s="70" t="s">
        <v>124</v>
      </c>
      <c r="B408" s="71" t="s">
        <v>18</v>
      </c>
      <c r="C408" s="72">
        <v>0.12700164999999999</v>
      </c>
      <c r="D408">
        <f>IF(Recherche!$D$1='Base poids'!A408,1,0)</f>
        <v>0</v>
      </c>
      <c r="E408">
        <f>IF(D408=0,0,SUM($D$2:D408))</f>
        <v>0</v>
      </c>
    </row>
    <row r="409" spans="1:5" x14ac:dyDescent="0.3">
      <c r="A409" s="70" t="s">
        <v>124</v>
      </c>
      <c r="B409" s="71" t="s">
        <v>42</v>
      </c>
      <c r="C409" s="72">
        <v>0.10049696</v>
      </c>
      <c r="D409">
        <f>IF(Recherche!$D$1='Base poids'!A409,1,0)</f>
        <v>0</v>
      </c>
      <c r="E409">
        <f>IF(D409=0,0,SUM($D$2:D409))</f>
        <v>0</v>
      </c>
    </row>
    <row r="410" spans="1:5" x14ac:dyDescent="0.3">
      <c r="A410" s="70" t="s">
        <v>553</v>
      </c>
      <c r="B410" s="71" t="s">
        <v>56</v>
      </c>
      <c r="C410" s="72">
        <v>0.29859999999999998</v>
      </c>
      <c r="D410">
        <f>IF(Recherche!$D$1='Base poids'!A410,1,0)</f>
        <v>0</v>
      </c>
      <c r="E410">
        <f>IF(D410=0,0,SUM($D$2:D410))</f>
        <v>0</v>
      </c>
    </row>
    <row r="411" spans="1:5" x14ac:dyDescent="0.3">
      <c r="A411" s="70" t="s">
        <v>553</v>
      </c>
      <c r="B411" s="71" t="s">
        <v>34</v>
      </c>
      <c r="C411" s="72">
        <v>0.22710163</v>
      </c>
      <c r="D411">
        <f>IF(Recherche!$D$1='Base poids'!A411,1,0)</f>
        <v>0</v>
      </c>
      <c r="E411">
        <f>IF(D411=0,0,SUM($D$2:D411))</f>
        <v>0</v>
      </c>
    </row>
    <row r="412" spans="1:5" x14ac:dyDescent="0.3">
      <c r="A412" s="70" t="s">
        <v>553</v>
      </c>
      <c r="B412" s="71" t="s">
        <v>47</v>
      </c>
      <c r="C412" s="72">
        <v>0.20702634</v>
      </c>
      <c r="D412">
        <f>IF(Recherche!$D$1='Base poids'!A412,1,0)</f>
        <v>0</v>
      </c>
      <c r="E412">
        <f>IF(D412=0,0,SUM($D$2:D412))</f>
        <v>0</v>
      </c>
    </row>
    <row r="413" spans="1:5" x14ac:dyDescent="0.3">
      <c r="A413" s="70" t="s">
        <v>553</v>
      </c>
      <c r="B413" s="71" t="s">
        <v>18</v>
      </c>
      <c r="C413" s="72">
        <v>0.16687578</v>
      </c>
      <c r="D413">
        <f>IF(Recherche!$D$1='Base poids'!A413,1,0)</f>
        <v>0</v>
      </c>
      <c r="E413">
        <f>IF(D413=0,0,SUM($D$2:D413))</f>
        <v>0</v>
      </c>
    </row>
    <row r="414" spans="1:5" x14ac:dyDescent="0.3">
      <c r="A414" s="70" t="s">
        <v>553</v>
      </c>
      <c r="B414" s="73" t="s">
        <v>1419</v>
      </c>
      <c r="C414" s="72">
        <v>0.10037641</v>
      </c>
      <c r="D414">
        <f>IF(Recherche!$D$1='Base poids'!A414,1,0)</f>
        <v>0</v>
      </c>
      <c r="E414">
        <f>IF(D414=0,0,SUM($D$2:D414))</f>
        <v>0</v>
      </c>
    </row>
    <row r="415" spans="1:5" x14ac:dyDescent="0.3">
      <c r="A415" s="70" t="s">
        <v>126</v>
      </c>
      <c r="B415" s="71" t="s">
        <v>34</v>
      </c>
      <c r="C415" s="72">
        <v>0.34699335999999997</v>
      </c>
      <c r="D415">
        <f>IF(Recherche!$D$1='Base poids'!A415,1,0)</f>
        <v>0</v>
      </c>
      <c r="E415">
        <f>IF(D415=0,0,SUM($D$2:D415))</f>
        <v>0</v>
      </c>
    </row>
    <row r="416" spans="1:5" x14ac:dyDescent="0.3">
      <c r="A416" s="70" t="s">
        <v>126</v>
      </c>
      <c r="B416" s="73" t="s">
        <v>1413</v>
      </c>
      <c r="C416" s="72">
        <v>0.30899289000000002</v>
      </c>
      <c r="D416">
        <f>IF(Recherche!$D$1='Base poids'!A416,1,0)</f>
        <v>0</v>
      </c>
      <c r="E416">
        <f>IF(D416=0,0,SUM($D$2:D416))</f>
        <v>0</v>
      </c>
    </row>
    <row r="417" spans="1:5" x14ac:dyDescent="0.3">
      <c r="A417" s="70" t="s">
        <v>126</v>
      </c>
      <c r="B417" s="71" t="s">
        <v>47</v>
      </c>
      <c r="C417" s="72">
        <v>0.25297961000000002</v>
      </c>
      <c r="D417">
        <f>IF(Recherche!$D$1='Base poids'!A417,1,0)</f>
        <v>0</v>
      </c>
      <c r="E417">
        <f>IF(D417=0,0,SUM($D$2:D417))</f>
        <v>0</v>
      </c>
    </row>
    <row r="418" spans="1:5" x14ac:dyDescent="0.3">
      <c r="A418" s="70" t="s">
        <v>126</v>
      </c>
      <c r="B418" s="71" t="s">
        <v>18</v>
      </c>
      <c r="C418" s="72">
        <v>9.1034130000000005E-2</v>
      </c>
      <c r="D418">
        <f>IF(Recherche!$D$1='Base poids'!A418,1,0)</f>
        <v>0</v>
      </c>
      <c r="E418">
        <f>IF(D418=0,0,SUM($D$2:D418))</f>
        <v>0</v>
      </c>
    </row>
    <row r="419" spans="1:5" x14ac:dyDescent="0.3">
      <c r="A419" s="70" t="s">
        <v>128</v>
      </c>
      <c r="B419" s="73" t="s">
        <v>1410</v>
      </c>
      <c r="C419" s="72">
        <v>0.29930586999999997</v>
      </c>
      <c r="D419">
        <f>IF(Recherche!$D$1='Base poids'!A419,1,0)</f>
        <v>0</v>
      </c>
      <c r="E419">
        <f>IF(D419=0,0,SUM($D$2:D419))</f>
        <v>0</v>
      </c>
    </row>
    <row r="420" spans="1:5" x14ac:dyDescent="0.3">
      <c r="A420" s="70" t="s">
        <v>128</v>
      </c>
      <c r="B420" s="71" t="s">
        <v>34</v>
      </c>
      <c r="C420" s="72">
        <v>0.19779606999999999</v>
      </c>
      <c r="D420">
        <f>IF(Recherche!$D$1='Base poids'!A420,1,0)</f>
        <v>0</v>
      </c>
      <c r="E420">
        <f>IF(D420=0,0,SUM($D$2:D420))</f>
        <v>0</v>
      </c>
    </row>
    <row r="421" spans="1:5" x14ac:dyDescent="0.3">
      <c r="A421" s="70" t="s">
        <v>128</v>
      </c>
      <c r="B421" s="71" t="s">
        <v>42</v>
      </c>
      <c r="C421" s="72">
        <v>0.18865029999999999</v>
      </c>
      <c r="D421">
        <f>IF(Recherche!$D$1='Base poids'!A421,1,0)</f>
        <v>0</v>
      </c>
      <c r="E421">
        <f>IF(D421=0,0,SUM($D$2:D421))</f>
        <v>0</v>
      </c>
    </row>
    <row r="422" spans="1:5" x14ac:dyDescent="0.3">
      <c r="A422" s="70" t="s">
        <v>128</v>
      </c>
      <c r="B422" s="71" t="s">
        <v>18</v>
      </c>
      <c r="C422" s="72">
        <v>0.13502797</v>
      </c>
      <c r="D422">
        <f>IF(Recherche!$D$1='Base poids'!A422,1,0)</f>
        <v>0</v>
      </c>
      <c r="E422">
        <f>IF(D422=0,0,SUM($D$2:D422))</f>
        <v>0</v>
      </c>
    </row>
    <row r="423" spans="1:5" x14ac:dyDescent="0.3">
      <c r="A423" s="70" t="s">
        <v>128</v>
      </c>
      <c r="B423" s="71" t="s">
        <v>47</v>
      </c>
      <c r="C423" s="72">
        <v>0.12706713</v>
      </c>
      <c r="D423">
        <f>IF(Recherche!$D$1='Base poids'!A423,1,0)</f>
        <v>0</v>
      </c>
      <c r="E423">
        <f>IF(D423=0,0,SUM($D$2:D423))</f>
        <v>0</v>
      </c>
    </row>
    <row r="424" spans="1:5" x14ac:dyDescent="0.3">
      <c r="A424" s="70" t="s">
        <v>128</v>
      </c>
      <c r="B424" s="71" t="s">
        <v>31</v>
      </c>
      <c r="C424" s="72">
        <v>5.2152629999999998E-2</v>
      </c>
      <c r="D424">
        <f>IF(Recherche!$D$1='Base poids'!A424,1,0)</f>
        <v>0</v>
      </c>
      <c r="E424">
        <f>IF(D424=0,0,SUM($D$2:D424))</f>
        <v>0</v>
      </c>
    </row>
    <row r="425" spans="1:5" x14ac:dyDescent="0.3">
      <c r="A425" s="70" t="s">
        <v>290</v>
      </c>
      <c r="B425" s="73" t="s">
        <v>1419</v>
      </c>
      <c r="C425" s="72">
        <v>0.52504812000000001</v>
      </c>
      <c r="D425">
        <f>IF(Recherche!$D$1='Base poids'!A425,1,0)</f>
        <v>0</v>
      </c>
      <c r="E425">
        <f>IF(D425=0,0,SUM($D$2:D425))</f>
        <v>0</v>
      </c>
    </row>
    <row r="426" spans="1:5" x14ac:dyDescent="0.3">
      <c r="A426" s="70" t="s">
        <v>290</v>
      </c>
      <c r="B426" s="71" t="s">
        <v>34</v>
      </c>
      <c r="C426" s="72">
        <v>0.25742991999999998</v>
      </c>
      <c r="D426">
        <f>IF(Recherche!$D$1='Base poids'!A426,1,0)</f>
        <v>0</v>
      </c>
      <c r="E426">
        <f>IF(D426=0,0,SUM($D$2:D426))</f>
        <v>0</v>
      </c>
    </row>
    <row r="427" spans="1:5" x14ac:dyDescent="0.3">
      <c r="A427" s="70" t="s">
        <v>290</v>
      </c>
      <c r="B427" s="71" t="s">
        <v>42</v>
      </c>
      <c r="C427" s="72">
        <v>0.11737640000000001</v>
      </c>
      <c r="D427">
        <f>IF(Recherche!$D$1='Base poids'!A427,1,0)</f>
        <v>0</v>
      </c>
      <c r="E427">
        <f>IF(D427=0,0,SUM($D$2:D427))</f>
        <v>0</v>
      </c>
    </row>
    <row r="428" spans="1:5" x14ac:dyDescent="0.3">
      <c r="A428" s="70" t="s">
        <v>290</v>
      </c>
      <c r="B428" s="71" t="s">
        <v>1241</v>
      </c>
      <c r="C428" s="72">
        <v>0.10014554000000001</v>
      </c>
      <c r="D428">
        <f>IF(Recherche!$D$1='Base poids'!A428,1,0)</f>
        <v>0</v>
      </c>
      <c r="E428">
        <f>IF(D428=0,0,SUM($D$2:D428))</f>
        <v>0</v>
      </c>
    </row>
    <row r="429" spans="1:5" x14ac:dyDescent="0.3">
      <c r="A429" s="70" t="s">
        <v>678</v>
      </c>
      <c r="B429" s="73" t="s">
        <v>1412</v>
      </c>
      <c r="C429" s="72">
        <v>0.40960000000000002</v>
      </c>
      <c r="D429">
        <f>IF(Recherche!$D$1='Base poids'!A429,1,0)</f>
        <v>0</v>
      </c>
      <c r="E429">
        <f>IF(D429=0,0,SUM($D$2:D429))</f>
        <v>0</v>
      </c>
    </row>
    <row r="430" spans="1:5" x14ac:dyDescent="0.3">
      <c r="A430" s="70" t="s">
        <v>678</v>
      </c>
      <c r="B430" s="71" t="s">
        <v>34</v>
      </c>
      <c r="C430" s="72">
        <v>0.40960000000000002</v>
      </c>
      <c r="D430">
        <f>IF(Recherche!$D$1='Base poids'!A430,1,0)</f>
        <v>0</v>
      </c>
      <c r="E430">
        <f>IF(D430=0,0,SUM($D$2:D430))</f>
        <v>0</v>
      </c>
    </row>
    <row r="431" spans="1:5" x14ac:dyDescent="0.3">
      <c r="A431" s="70" t="s">
        <v>678</v>
      </c>
      <c r="B431" s="71" t="s">
        <v>47</v>
      </c>
      <c r="C431" s="72">
        <v>0.1057</v>
      </c>
      <c r="D431">
        <f>IF(Recherche!$D$1='Base poids'!A431,1,0)</f>
        <v>0</v>
      </c>
      <c r="E431">
        <f>IF(D431=0,0,SUM($D$2:D431))</f>
        <v>0</v>
      </c>
    </row>
    <row r="432" spans="1:5" x14ac:dyDescent="0.3">
      <c r="A432" s="70" t="s">
        <v>678</v>
      </c>
      <c r="B432" s="71" t="s">
        <v>31</v>
      </c>
      <c r="C432" s="72">
        <v>7.4999999999999997E-2</v>
      </c>
      <c r="D432">
        <f>IF(Recherche!$D$1='Base poids'!A432,1,0)</f>
        <v>0</v>
      </c>
      <c r="E432">
        <f>IF(D432=0,0,SUM($D$2:D432))</f>
        <v>0</v>
      </c>
    </row>
    <row r="433" spans="1:5" x14ac:dyDescent="0.3">
      <c r="A433" s="70" t="s">
        <v>292</v>
      </c>
      <c r="B433" s="71" t="s">
        <v>1241</v>
      </c>
      <c r="C433" s="72">
        <v>0.50408162999999995</v>
      </c>
      <c r="D433">
        <f>IF(Recherche!$D$1='Base poids'!A433,1,0)</f>
        <v>0</v>
      </c>
      <c r="E433">
        <f>IF(D433=0,0,SUM($D$2:D433))</f>
        <v>0</v>
      </c>
    </row>
    <row r="434" spans="1:5" x14ac:dyDescent="0.3">
      <c r="A434" s="70" t="s">
        <v>292</v>
      </c>
      <c r="B434" s="71" t="s">
        <v>34</v>
      </c>
      <c r="C434" s="72">
        <v>0.20408163000000001</v>
      </c>
      <c r="D434">
        <f>IF(Recherche!$D$1='Base poids'!A434,1,0)</f>
        <v>0</v>
      </c>
      <c r="E434">
        <f>IF(D434=0,0,SUM($D$2:D434))</f>
        <v>0</v>
      </c>
    </row>
    <row r="435" spans="1:5" x14ac:dyDescent="0.3">
      <c r="A435" s="70" t="s">
        <v>292</v>
      </c>
      <c r="B435" s="73" t="s">
        <v>1414</v>
      </c>
      <c r="C435" s="72">
        <v>0.18163265000000001</v>
      </c>
      <c r="D435">
        <f>IF(Recherche!$D$1='Base poids'!A435,1,0)</f>
        <v>0</v>
      </c>
      <c r="E435">
        <f>IF(D435=0,0,SUM($D$2:D435))</f>
        <v>0</v>
      </c>
    </row>
    <row r="436" spans="1:5" x14ac:dyDescent="0.3">
      <c r="A436" s="70" t="s">
        <v>292</v>
      </c>
      <c r="B436" s="71" t="s">
        <v>31</v>
      </c>
      <c r="C436" s="72">
        <v>0.11020408</v>
      </c>
      <c r="D436">
        <f>IF(Recherche!$D$1='Base poids'!A436,1,0)</f>
        <v>0</v>
      </c>
      <c r="E436">
        <f>IF(D436=0,0,SUM($D$2:D436))</f>
        <v>0</v>
      </c>
    </row>
    <row r="437" spans="1:5" x14ac:dyDescent="0.3">
      <c r="A437" s="70" t="s">
        <v>294</v>
      </c>
      <c r="B437" s="71" t="s">
        <v>34</v>
      </c>
      <c r="C437" s="72">
        <v>0.41048824</v>
      </c>
      <c r="D437">
        <f>IF(Recherche!$D$1='Base poids'!A437,1,0)</f>
        <v>0</v>
      </c>
      <c r="E437">
        <f>IF(D437=0,0,SUM($D$2:D437))</f>
        <v>0</v>
      </c>
    </row>
    <row r="438" spans="1:5" x14ac:dyDescent="0.3">
      <c r="A438" s="70" t="s">
        <v>294</v>
      </c>
      <c r="B438" s="73" t="s">
        <v>1415</v>
      </c>
      <c r="C438" s="72">
        <v>0.37974682999999998</v>
      </c>
      <c r="D438">
        <f>IF(Recherche!$D$1='Base poids'!A438,1,0)</f>
        <v>0</v>
      </c>
      <c r="E438">
        <f>IF(D438=0,0,SUM($D$2:D438))</f>
        <v>0</v>
      </c>
    </row>
    <row r="439" spans="1:5" x14ac:dyDescent="0.3">
      <c r="A439" s="70" t="s">
        <v>294</v>
      </c>
      <c r="B439" s="71" t="s">
        <v>47</v>
      </c>
      <c r="C439" s="72">
        <v>0.20976491</v>
      </c>
      <c r="D439">
        <f>IF(Recherche!$D$1='Base poids'!A439,1,0)</f>
        <v>0</v>
      </c>
      <c r="E439">
        <f>IF(D439=0,0,SUM($D$2:D439))</f>
        <v>0</v>
      </c>
    </row>
    <row r="440" spans="1:5" x14ac:dyDescent="0.3">
      <c r="A440" s="70" t="s">
        <v>130</v>
      </c>
      <c r="B440" s="71" t="s">
        <v>38</v>
      </c>
      <c r="C440" s="72">
        <v>0.38219999999999998</v>
      </c>
      <c r="D440">
        <f>IF(Recherche!$D$1='Base poids'!A440,1,0)</f>
        <v>0</v>
      </c>
      <c r="E440">
        <f>IF(D440=0,0,SUM($D$2:D440))</f>
        <v>0</v>
      </c>
    </row>
    <row r="441" spans="1:5" x14ac:dyDescent="0.3">
      <c r="A441" s="70" t="s">
        <v>130</v>
      </c>
      <c r="B441" s="71" t="s">
        <v>34</v>
      </c>
      <c r="C441" s="72">
        <v>0.29657093000000001</v>
      </c>
      <c r="D441">
        <f>IF(Recherche!$D$1='Base poids'!A441,1,0)</f>
        <v>0</v>
      </c>
      <c r="E441">
        <f>IF(D441=0,0,SUM($D$2:D441))</f>
        <v>0</v>
      </c>
    </row>
    <row r="442" spans="1:5" x14ac:dyDescent="0.3">
      <c r="A442" s="70" t="s">
        <v>130</v>
      </c>
      <c r="B442" s="71" t="s">
        <v>47</v>
      </c>
      <c r="C442" s="72">
        <v>0.16387159000000001</v>
      </c>
      <c r="D442">
        <f>IF(Recherche!$D$1='Base poids'!A442,1,0)</f>
        <v>0</v>
      </c>
      <c r="E442">
        <f>IF(D442=0,0,SUM($D$2:D442))</f>
        <v>0</v>
      </c>
    </row>
    <row r="443" spans="1:5" x14ac:dyDescent="0.3">
      <c r="A443" s="70" t="s">
        <v>130</v>
      </c>
      <c r="B443" s="73" t="s">
        <v>1410</v>
      </c>
      <c r="C443" s="72">
        <v>0.14092251</v>
      </c>
      <c r="D443">
        <f>IF(Recherche!$D$1='Base poids'!A443,1,0)</f>
        <v>0</v>
      </c>
      <c r="E443">
        <f>IF(D443=0,0,SUM($D$2:D443))</f>
        <v>0</v>
      </c>
    </row>
    <row r="444" spans="1:5" x14ac:dyDescent="0.3">
      <c r="A444" s="70" t="s">
        <v>130</v>
      </c>
      <c r="B444" s="71" t="s">
        <v>31</v>
      </c>
      <c r="C444" s="72">
        <v>1.6446329999999999E-2</v>
      </c>
      <c r="D444">
        <f>IF(Recherche!$D$1='Base poids'!A444,1,0)</f>
        <v>0</v>
      </c>
      <c r="E444">
        <f>IF(D444=0,0,SUM($D$2:D444))</f>
        <v>0</v>
      </c>
    </row>
    <row r="445" spans="1:5" x14ac:dyDescent="0.3">
      <c r="A445" s="70" t="s">
        <v>432</v>
      </c>
      <c r="B445" s="73" t="s">
        <v>1412</v>
      </c>
      <c r="C445" s="72">
        <v>0.91946307999999999</v>
      </c>
      <c r="D445">
        <f>IF(Recherche!$D$1='Base poids'!A445,1,0)</f>
        <v>0</v>
      </c>
      <c r="E445">
        <f>IF(D445=0,0,SUM($D$2:D445))</f>
        <v>0</v>
      </c>
    </row>
    <row r="446" spans="1:5" x14ac:dyDescent="0.3">
      <c r="A446" s="70" t="s">
        <v>432</v>
      </c>
      <c r="B446" s="71" t="s">
        <v>31</v>
      </c>
      <c r="C446" s="72">
        <v>8.0536910000000003E-2</v>
      </c>
      <c r="D446">
        <f>IF(Recherche!$D$1='Base poids'!A446,1,0)</f>
        <v>0</v>
      </c>
      <c r="E446">
        <f>IF(D446=0,0,SUM($D$2:D446))</f>
        <v>0</v>
      </c>
    </row>
    <row r="447" spans="1:5" x14ac:dyDescent="0.3">
      <c r="A447" s="70" t="s">
        <v>813</v>
      </c>
      <c r="B447" s="71" t="s">
        <v>47</v>
      </c>
      <c r="C447" s="72">
        <v>0.33439999999999998</v>
      </c>
      <c r="D447">
        <f>IF(Recherche!$D$1='Base poids'!A447,1,0)</f>
        <v>0</v>
      </c>
      <c r="E447">
        <f>IF(D447=0,0,SUM($D$2:D447))</f>
        <v>0</v>
      </c>
    </row>
    <row r="448" spans="1:5" x14ac:dyDescent="0.3">
      <c r="A448" s="70" t="s">
        <v>813</v>
      </c>
      <c r="B448" s="71" t="s">
        <v>31</v>
      </c>
      <c r="C448" s="72">
        <v>0.26850000000000002</v>
      </c>
      <c r="D448">
        <f>IF(Recherche!$D$1='Base poids'!A448,1,0)</f>
        <v>0</v>
      </c>
      <c r="E448">
        <f>IF(D448=0,0,SUM($D$2:D448))</f>
        <v>0</v>
      </c>
    </row>
    <row r="449" spans="1:5" x14ac:dyDescent="0.3">
      <c r="A449" s="70" t="s">
        <v>813</v>
      </c>
      <c r="B449" s="71" t="s">
        <v>34</v>
      </c>
      <c r="C449" s="72">
        <v>0.22320000000000001</v>
      </c>
      <c r="D449">
        <f>IF(Recherche!$D$1='Base poids'!A449,1,0)</f>
        <v>0</v>
      </c>
      <c r="E449">
        <f>IF(D449=0,0,SUM($D$2:D449))</f>
        <v>0</v>
      </c>
    </row>
    <row r="450" spans="1:5" x14ac:dyDescent="0.3">
      <c r="A450" s="70" t="s">
        <v>813</v>
      </c>
      <c r="B450" s="73" t="s">
        <v>1412</v>
      </c>
      <c r="C450" s="72">
        <v>0.1739</v>
      </c>
      <c r="D450">
        <f>IF(Recherche!$D$1='Base poids'!A450,1,0)</f>
        <v>0</v>
      </c>
      <c r="E450">
        <f>IF(D450=0,0,SUM($D$2:D450))</f>
        <v>0</v>
      </c>
    </row>
    <row r="451" spans="1:5" x14ac:dyDescent="0.3">
      <c r="A451" s="70" t="s">
        <v>132</v>
      </c>
      <c r="B451" s="73" t="s">
        <v>1415</v>
      </c>
      <c r="C451" s="72">
        <v>0.41008264</v>
      </c>
      <c r="D451">
        <f>IF(Recherche!$D$1='Base poids'!A451,1,0)</f>
        <v>0</v>
      </c>
      <c r="E451">
        <f>IF(D451=0,0,SUM($D$2:D451))</f>
        <v>0</v>
      </c>
    </row>
    <row r="452" spans="1:5" x14ac:dyDescent="0.3">
      <c r="A452" s="70" t="s">
        <v>132</v>
      </c>
      <c r="B452" s="71" t="s">
        <v>34</v>
      </c>
      <c r="C452" s="72">
        <v>0.21074380000000001</v>
      </c>
      <c r="D452">
        <f>IF(Recherche!$D$1='Base poids'!A452,1,0)</f>
        <v>0</v>
      </c>
      <c r="E452">
        <f>IF(D452=0,0,SUM($D$2:D452))</f>
        <v>0</v>
      </c>
    </row>
    <row r="453" spans="1:5" x14ac:dyDescent="0.3">
      <c r="A453" s="70" t="s">
        <v>132</v>
      </c>
      <c r="B453" s="71" t="s">
        <v>18</v>
      </c>
      <c r="C453" s="72">
        <v>0.13966941999999999</v>
      </c>
      <c r="D453">
        <f>IF(Recherche!$D$1='Base poids'!A453,1,0)</f>
        <v>0</v>
      </c>
      <c r="E453">
        <f>IF(D453=0,0,SUM($D$2:D453))</f>
        <v>0</v>
      </c>
    </row>
    <row r="454" spans="1:5" x14ac:dyDescent="0.3">
      <c r="A454" s="70" t="s">
        <v>132</v>
      </c>
      <c r="B454" s="71" t="s">
        <v>47</v>
      </c>
      <c r="C454" s="72">
        <v>0.13123966000000001</v>
      </c>
      <c r="D454">
        <f>IF(Recherche!$D$1='Base poids'!A454,1,0)</f>
        <v>0</v>
      </c>
      <c r="E454">
        <f>IF(D454=0,0,SUM($D$2:D454))</f>
        <v>0</v>
      </c>
    </row>
    <row r="455" spans="1:5" x14ac:dyDescent="0.3">
      <c r="A455" s="70" t="s">
        <v>132</v>
      </c>
      <c r="B455" s="71" t="s">
        <v>42</v>
      </c>
      <c r="C455" s="72">
        <v>0.10826446000000001</v>
      </c>
      <c r="D455">
        <f>IF(Recherche!$D$1='Base poids'!A455,1,0)</f>
        <v>0</v>
      </c>
      <c r="E455">
        <f>IF(D455=0,0,SUM($D$2:D455))</f>
        <v>0</v>
      </c>
    </row>
    <row r="456" spans="1:5" x14ac:dyDescent="0.3">
      <c r="A456" s="70" t="s">
        <v>555</v>
      </c>
      <c r="B456" s="71" t="s">
        <v>34</v>
      </c>
      <c r="C456" s="72">
        <v>0.79335792999999999</v>
      </c>
      <c r="D456">
        <f>IF(Recherche!$D$1='Base poids'!A456,1,0)</f>
        <v>0</v>
      </c>
      <c r="E456">
        <f>IF(D456=0,0,SUM($D$2:D456))</f>
        <v>0</v>
      </c>
    </row>
    <row r="457" spans="1:5" x14ac:dyDescent="0.3">
      <c r="A457" s="70" t="s">
        <v>555</v>
      </c>
      <c r="B457" s="73" t="s">
        <v>1414</v>
      </c>
      <c r="C457" s="72">
        <v>0.20664205999999999</v>
      </c>
      <c r="D457">
        <f>IF(Recherche!$D$1='Base poids'!A457,1,0)</f>
        <v>0</v>
      </c>
      <c r="E457">
        <f>IF(D457=0,0,SUM($D$2:D457))</f>
        <v>0</v>
      </c>
    </row>
    <row r="458" spans="1:5" x14ac:dyDescent="0.3">
      <c r="A458" s="70" t="s">
        <v>434</v>
      </c>
      <c r="B458" s="71" t="s">
        <v>34</v>
      </c>
      <c r="C458" s="72">
        <v>0.27407184000000001</v>
      </c>
      <c r="D458">
        <f>IF(Recherche!$D$1='Base poids'!A458,1,0)</f>
        <v>0</v>
      </c>
      <c r="E458">
        <f>IF(D458=0,0,SUM($D$2:D458))</f>
        <v>0</v>
      </c>
    </row>
    <row r="459" spans="1:5" x14ac:dyDescent="0.3">
      <c r="A459" s="70" t="s">
        <v>434</v>
      </c>
      <c r="B459" s="73" t="s">
        <v>1412</v>
      </c>
      <c r="C459" s="72">
        <v>0.25369227</v>
      </c>
      <c r="D459">
        <f>IF(Recherche!$D$1='Base poids'!A459,1,0)</f>
        <v>0</v>
      </c>
      <c r="E459">
        <f>IF(D459=0,0,SUM($D$2:D459))</f>
        <v>0</v>
      </c>
    </row>
    <row r="460" spans="1:5" x14ac:dyDescent="0.3">
      <c r="A460" s="70" t="s">
        <v>434</v>
      </c>
      <c r="B460" s="71" t="s">
        <v>47</v>
      </c>
      <c r="C460" s="72">
        <v>0.25336318000000002</v>
      </c>
      <c r="D460">
        <f>IF(Recherche!$D$1='Base poids'!A460,1,0)</f>
        <v>0</v>
      </c>
      <c r="E460">
        <f>IF(D460=0,0,SUM($D$2:D460))</f>
        <v>0</v>
      </c>
    </row>
    <row r="461" spans="1:5" x14ac:dyDescent="0.3">
      <c r="A461" s="70" t="s">
        <v>434</v>
      </c>
      <c r="B461" s="71" t="s">
        <v>31</v>
      </c>
      <c r="C461" s="72">
        <v>0.11590520999999999</v>
      </c>
      <c r="D461">
        <f>IF(Recherche!$D$1='Base poids'!A461,1,0)</f>
        <v>0</v>
      </c>
      <c r="E461">
        <f>IF(D461=0,0,SUM($D$2:D461))</f>
        <v>0</v>
      </c>
    </row>
    <row r="462" spans="1:5" x14ac:dyDescent="0.3">
      <c r="A462" s="70" t="s">
        <v>434</v>
      </c>
      <c r="B462" s="71" t="s">
        <v>42</v>
      </c>
      <c r="C462" s="72">
        <v>0.10296748</v>
      </c>
      <c r="D462">
        <f>IF(Recherche!$D$1='Base poids'!A462,1,0)</f>
        <v>0</v>
      </c>
      <c r="E462">
        <f>IF(D462=0,0,SUM($D$2:D462))</f>
        <v>0</v>
      </c>
    </row>
    <row r="463" spans="1:5" x14ac:dyDescent="0.3">
      <c r="A463" s="70" t="s">
        <v>296</v>
      </c>
      <c r="B463" s="73" t="s">
        <v>1419</v>
      </c>
      <c r="C463" s="72">
        <v>0.28328536999999998</v>
      </c>
      <c r="D463">
        <f>IF(Recherche!$D$1='Base poids'!A463,1,0)</f>
        <v>0</v>
      </c>
      <c r="E463">
        <f>IF(D463=0,0,SUM($D$2:D463))</f>
        <v>0</v>
      </c>
    </row>
    <row r="464" spans="1:5" x14ac:dyDescent="0.3">
      <c r="A464" s="70" t="s">
        <v>296</v>
      </c>
      <c r="B464" s="71" t="s">
        <v>34</v>
      </c>
      <c r="C464" s="72">
        <v>0.26013600999999997</v>
      </c>
      <c r="D464">
        <f>IF(Recherche!$D$1='Base poids'!A464,1,0)</f>
        <v>0</v>
      </c>
      <c r="E464">
        <f>IF(D464=0,0,SUM($D$2:D464))</f>
        <v>0</v>
      </c>
    </row>
    <row r="465" spans="1:5" x14ac:dyDescent="0.3">
      <c r="A465" s="70" t="s">
        <v>296</v>
      </c>
      <c r="B465" s="71" t="s">
        <v>18</v>
      </c>
      <c r="C465" s="72">
        <v>0.17525503000000001</v>
      </c>
      <c r="D465">
        <f>IF(Recherche!$D$1='Base poids'!A465,1,0)</f>
        <v>0</v>
      </c>
      <c r="E465">
        <f>IF(D465=0,0,SUM($D$2:D465))</f>
        <v>0</v>
      </c>
    </row>
    <row r="466" spans="1:5" x14ac:dyDescent="0.3">
      <c r="A466" s="70" t="s">
        <v>296</v>
      </c>
      <c r="B466" s="71" t="s">
        <v>47</v>
      </c>
      <c r="C466" s="72">
        <v>0.16897724</v>
      </c>
      <c r="D466">
        <f>IF(Recherche!$D$1='Base poids'!A466,1,0)</f>
        <v>0</v>
      </c>
      <c r="E466">
        <f>IF(D466=0,0,SUM($D$2:D466))</f>
        <v>0</v>
      </c>
    </row>
    <row r="467" spans="1:5" x14ac:dyDescent="0.3">
      <c r="A467" s="70" t="s">
        <v>296</v>
      </c>
      <c r="B467" s="71" t="s">
        <v>42</v>
      </c>
      <c r="C467" s="72">
        <v>0.11234632</v>
      </c>
      <c r="D467">
        <f>IF(Recherche!$D$1='Base poids'!A467,1,0)</f>
        <v>0</v>
      </c>
      <c r="E467">
        <f>IF(D467=0,0,SUM($D$2:D467))</f>
        <v>0</v>
      </c>
    </row>
    <row r="468" spans="1:5" x14ac:dyDescent="0.3">
      <c r="A468" s="70" t="s">
        <v>680</v>
      </c>
      <c r="B468" s="71" t="s">
        <v>34</v>
      </c>
      <c r="C468" s="72">
        <v>0.45739999999999997</v>
      </c>
      <c r="D468">
        <f>IF(Recherche!$D$1='Base poids'!A468,1,0)</f>
        <v>0</v>
      </c>
      <c r="E468">
        <f>IF(D468=0,0,SUM($D$2:D468))</f>
        <v>0</v>
      </c>
    </row>
    <row r="469" spans="1:5" x14ac:dyDescent="0.3">
      <c r="A469" s="70" t="s">
        <v>680</v>
      </c>
      <c r="B469" s="73" t="s">
        <v>1412</v>
      </c>
      <c r="C469" s="72">
        <v>0.23719999999999999</v>
      </c>
      <c r="D469">
        <f>IF(Recherche!$D$1='Base poids'!A469,1,0)</f>
        <v>0</v>
      </c>
      <c r="E469">
        <f>IF(D469=0,0,SUM($D$2:D469))</f>
        <v>0</v>
      </c>
    </row>
    <row r="470" spans="1:5" x14ac:dyDescent="0.3">
      <c r="A470" s="70" t="s">
        <v>680</v>
      </c>
      <c r="B470" s="71" t="s">
        <v>47</v>
      </c>
      <c r="C470" s="72">
        <v>0.16320000000000001</v>
      </c>
      <c r="D470">
        <f>IF(Recherche!$D$1='Base poids'!A470,1,0)</f>
        <v>0</v>
      </c>
      <c r="E470">
        <f>IF(D470=0,0,SUM($D$2:D470))</f>
        <v>0</v>
      </c>
    </row>
    <row r="471" spans="1:5" x14ac:dyDescent="0.3">
      <c r="A471" s="70" t="s">
        <v>680</v>
      </c>
      <c r="B471" s="71" t="s">
        <v>31</v>
      </c>
      <c r="C471" s="72">
        <v>0.14219999999999999</v>
      </c>
      <c r="D471">
        <f>IF(Recherche!$D$1='Base poids'!A471,1,0)</f>
        <v>0</v>
      </c>
      <c r="E471">
        <f>IF(D471=0,0,SUM($D$2:D471))</f>
        <v>0</v>
      </c>
    </row>
    <row r="472" spans="1:5" x14ac:dyDescent="0.3">
      <c r="A472" s="70" t="s">
        <v>682</v>
      </c>
      <c r="B472" s="71" t="s">
        <v>34</v>
      </c>
      <c r="C472" s="72">
        <v>0.5232</v>
      </c>
      <c r="D472">
        <f>IF(Recherche!$D$1='Base poids'!A472,1,0)</f>
        <v>0</v>
      </c>
      <c r="E472">
        <f>IF(D472=0,0,SUM($D$2:D472))</f>
        <v>0</v>
      </c>
    </row>
    <row r="473" spans="1:5" x14ac:dyDescent="0.3">
      <c r="A473" s="70" t="s">
        <v>682</v>
      </c>
      <c r="B473" s="73" t="s">
        <v>1412</v>
      </c>
      <c r="C473" s="72">
        <v>0.22420000000000001</v>
      </c>
      <c r="D473">
        <f>IF(Recherche!$D$1='Base poids'!A473,1,0)</f>
        <v>0</v>
      </c>
      <c r="E473">
        <f>IF(D473=0,0,SUM($D$2:D473))</f>
        <v>0</v>
      </c>
    </row>
    <row r="474" spans="1:5" x14ac:dyDescent="0.3">
      <c r="A474" s="70" t="s">
        <v>682</v>
      </c>
      <c r="B474" s="71" t="s">
        <v>47</v>
      </c>
      <c r="C474" s="72">
        <v>0.20269999999999999</v>
      </c>
      <c r="D474">
        <f>IF(Recherche!$D$1='Base poids'!A474,1,0)</f>
        <v>0</v>
      </c>
      <c r="E474">
        <f>IF(D474=0,0,SUM($D$2:D474))</f>
        <v>0</v>
      </c>
    </row>
    <row r="475" spans="1:5" x14ac:dyDescent="0.3">
      <c r="A475" s="70" t="s">
        <v>682</v>
      </c>
      <c r="B475" s="71" t="s">
        <v>31</v>
      </c>
      <c r="C475" s="72">
        <v>4.9799999999999997E-2</v>
      </c>
      <c r="D475">
        <f>IF(Recherche!$D$1='Base poids'!A475,1,0)</f>
        <v>0</v>
      </c>
      <c r="E475">
        <f>IF(D475=0,0,SUM($D$2:D475))</f>
        <v>0</v>
      </c>
    </row>
    <row r="476" spans="1:5" x14ac:dyDescent="0.3">
      <c r="A476" s="70" t="s">
        <v>134</v>
      </c>
      <c r="B476" s="73" t="s">
        <v>1413</v>
      </c>
      <c r="C476" s="72">
        <v>0.38345224999999999</v>
      </c>
      <c r="D476">
        <f>IF(Recherche!$D$1='Base poids'!A476,1,0)</f>
        <v>0</v>
      </c>
      <c r="E476">
        <f>IF(D476=0,0,SUM($D$2:D476))</f>
        <v>0</v>
      </c>
    </row>
    <row r="477" spans="1:5" x14ac:dyDescent="0.3">
      <c r="A477" s="70" t="s">
        <v>134</v>
      </c>
      <c r="B477" s="71" t="s">
        <v>47</v>
      </c>
      <c r="C477" s="72">
        <v>0.27081209000000001</v>
      </c>
      <c r="D477">
        <f>IF(Recherche!$D$1='Base poids'!A477,1,0)</f>
        <v>0</v>
      </c>
      <c r="E477">
        <f>IF(D477=0,0,SUM($D$2:D477))</f>
        <v>0</v>
      </c>
    </row>
    <row r="478" spans="1:5" x14ac:dyDescent="0.3">
      <c r="A478" s="70" t="s">
        <v>134</v>
      </c>
      <c r="B478" s="71" t="s">
        <v>34</v>
      </c>
      <c r="C478" s="72">
        <v>0.17889907999999999</v>
      </c>
      <c r="D478">
        <f>IF(Recherche!$D$1='Base poids'!A478,1,0)</f>
        <v>0</v>
      </c>
      <c r="E478">
        <f>IF(D478=0,0,SUM($D$2:D478))</f>
        <v>0</v>
      </c>
    </row>
    <row r="479" spans="1:5" x14ac:dyDescent="0.3">
      <c r="A479" s="70" t="s">
        <v>134</v>
      </c>
      <c r="B479" s="71" t="s">
        <v>42</v>
      </c>
      <c r="C479" s="72">
        <v>9.785932E-2</v>
      </c>
      <c r="D479">
        <f>IF(Recherche!$D$1='Base poids'!A479,1,0)</f>
        <v>0</v>
      </c>
      <c r="E479">
        <f>IF(D479=0,0,SUM($D$2:D479))</f>
        <v>0</v>
      </c>
    </row>
    <row r="480" spans="1:5" x14ac:dyDescent="0.3">
      <c r="A480" s="70" t="s">
        <v>134</v>
      </c>
      <c r="B480" s="71" t="s">
        <v>31</v>
      </c>
      <c r="C480" s="72">
        <v>6.897723E-2</v>
      </c>
      <c r="D480">
        <f>IF(Recherche!$D$1='Base poids'!A480,1,0)</f>
        <v>0</v>
      </c>
      <c r="E480">
        <f>IF(D480=0,0,SUM($D$2:D480))</f>
        <v>0</v>
      </c>
    </row>
    <row r="481" spans="1:5" x14ac:dyDescent="0.3">
      <c r="A481" s="70" t="s">
        <v>436</v>
      </c>
      <c r="B481" s="73" t="s">
        <v>1411</v>
      </c>
      <c r="C481" s="72">
        <v>0.44621513000000002</v>
      </c>
      <c r="D481">
        <f>IF(Recherche!$D$1='Base poids'!A481,1,0)</f>
        <v>0</v>
      </c>
      <c r="E481">
        <f>IF(D481=0,0,SUM($D$2:D481))</f>
        <v>0</v>
      </c>
    </row>
    <row r="482" spans="1:5" x14ac:dyDescent="0.3">
      <c r="A482" s="70" t="s">
        <v>436</v>
      </c>
      <c r="B482" s="71" t="s">
        <v>34</v>
      </c>
      <c r="C482" s="72">
        <v>0.25896414000000001</v>
      </c>
      <c r="D482">
        <f>IF(Recherche!$D$1='Base poids'!A482,1,0)</f>
        <v>0</v>
      </c>
      <c r="E482">
        <f>IF(D482=0,0,SUM($D$2:D482))</f>
        <v>0</v>
      </c>
    </row>
    <row r="483" spans="1:5" x14ac:dyDescent="0.3">
      <c r="A483" s="70" t="s">
        <v>436</v>
      </c>
      <c r="B483" s="71" t="s">
        <v>47</v>
      </c>
      <c r="C483" s="72">
        <v>0.17928285999999999</v>
      </c>
      <c r="D483">
        <f>IF(Recherche!$D$1='Base poids'!A483,1,0)</f>
        <v>0</v>
      </c>
      <c r="E483">
        <f>IF(D483=0,0,SUM($D$2:D483))</f>
        <v>0</v>
      </c>
    </row>
    <row r="484" spans="1:5" x14ac:dyDescent="0.3">
      <c r="A484" s="70" t="s">
        <v>436</v>
      </c>
      <c r="B484" s="71" t="s">
        <v>31</v>
      </c>
      <c r="C484" s="72">
        <v>0.11553784</v>
      </c>
      <c r="D484">
        <f>IF(Recherche!$D$1='Base poids'!A484,1,0)</f>
        <v>0</v>
      </c>
      <c r="E484">
        <f>IF(D484=0,0,SUM($D$2:D484))</f>
        <v>0</v>
      </c>
    </row>
    <row r="485" spans="1:5" x14ac:dyDescent="0.3">
      <c r="A485" s="70" t="s">
        <v>438</v>
      </c>
      <c r="B485" s="71" t="s">
        <v>34</v>
      </c>
      <c r="C485" s="72">
        <v>0.26315789000000001</v>
      </c>
      <c r="D485">
        <f>IF(Recherche!$D$1='Base poids'!A485,1,0)</f>
        <v>0</v>
      </c>
      <c r="E485">
        <f>IF(D485=0,0,SUM($D$2:D485))</f>
        <v>0</v>
      </c>
    </row>
    <row r="486" spans="1:5" x14ac:dyDescent="0.3">
      <c r="A486" s="70" t="s">
        <v>438</v>
      </c>
      <c r="B486" s="71" t="s">
        <v>18</v>
      </c>
      <c r="C486" s="72">
        <v>0.26315789000000001</v>
      </c>
      <c r="D486">
        <f>IF(Recherche!$D$1='Base poids'!A486,1,0)</f>
        <v>0</v>
      </c>
      <c r="E486">
        <f>IF(D486=0,0,SUM($D$2:D486))</f>
        <v>0</v>
      </c>
    </row>
    <row r="487" spans="1:5" x14ac:dyDescent="0.3">
      <c r="A487" s="70" t="s">
        <v>438</v>
      </c>
      <c r="B487" s="71" t="s">
        <v>47</v>
      </c>
      <c r="C487" s="72">
        <v>0.21052630999999999</v>
      </c>
      <c r="D487">
        <f>IF(Recherche!$D$1='Base poids'!A487,1,0)</f>
        <v>0</v>
      </c>
      <c r="E487">
        <f>IF(D487=0,0,SUM($D$2:D487))</f>
        <v>0</v>
      </c>
    </row>
    <row r="488" spans="1:5" x14ac:dyDescent="0.3">
      <c r="A488" s="70" t="s">
        <v>438</v>
      </c>
      <c r="B488" s="73" t="s">
        <v>1414</v>
      </c>
      <c r="C488" s="72">
        <v>0.15789473000000001</v>
      </c>
      <c r="D488">
        <f>IF(Recherche!$D$1='Base poids'!A488,1,0)</f>
        <v>0</v>
      </c>
      <c r="E488">
        <f>IF(D488=0,0,SUM($D$2:D488))</f>
        <v>0</v>
      </c>
    </row>
    <row r="489" spans="1:5" x14ac:dyDescent="0.3">
      <c r="A489" s="70" t="s">
        <v>438</v>
      </c>
      <c r="B489" s="71" t="s">
        <v>1241</v>
      </c>
      <c r="C489" s="72">
        <v>0.10526315</v>
      </c>
      <c r="D489">
        <f>IF(Recherche!$D$1='Base poids'!A489,1,0)</f>
        <v>0</v>
      </c>
      <c r="E489">
        <f>IF(D489=0,0,SUM($D$2:D489))</f>
        <v>0</v>
      </c>
    </row>
    <row r="490" spans="1:5" x14ac:dyDescent="0.3">
      <c r="A490" s="70" t="s">
        <v>597</v>
      </c>
      <c r="B490" s="73" t="s">
        <v>1410</v>
      </c>
      <c r="C490" s="72">
        <v>0.31175468000000001</v>
      </c>
      <c r="D490">
        <f>IF(Recherche!$D$1='Base poids'!A490,1,0)</f>
        <v>0</v>
      </c>
      <c r="E490">
        <f>IF(D490=0,0,SUM($D$2:D490))</f>
        <v>0</v>
      </c>
    </row>
    <row r="491" spans="1:5" x14ac:dyDescent="0.3">
      <c r="A491" s="70" t="s">
        <v>597</v>
      </c>
      <c r="B491" s="71" t="s">
        <v>34</v>
      </c>
      <c r="C491" s="72">
        <v>0.30494037000000002</v>
      </c>
      <c r="D491">
        <f>IF(Recherche!$D$1='Base poids'!A491,1,0)</f>
        <v>0</v>
      </c>
      <c r="E491">
        <f>IF(D491=0,0,SUM($D$2:D491))</f>
        <v>0</v>
      </c>
    </row>
    <row r="492" spans="1:5" x14ac:dyDescent="0.3">
      <c r="A492" s="70" t="s">
        <v>597</v>
      </c>
      <c r="B492" s="71" t="s">
        <v>47</v>
      </c>
      <c r="C492" s="72">
        <v>0.20954002999999999</v>
      </c>
      <c r="D492">
        <f>IF(Recherche!$D$1='Base poids'!A492,1,0)</f>
        <v>0</v>
      </c>
      <c r="E492">
        <f>IF(D492=0,0,SUM($D$2:D492))</f>
        <v>0</v>
      </c>
    </row>
    <row r="493" spans="1:5" x14ac:dyDescent="0.3">
      <c r="A493" s="70" t="s">
        <v>597</v>
      </c>
      <c r="B493" s="71" t="s">
        <v>22</v>
      </c>
      <c r="C493" s="72">
        <v>0.17380000000000001</v>
      </c>
      <c r="D493">
        <f>IF(Recherche!$D$1='Base poids'!A493,1,0)</f>
        <v>0</v>
      </c>
      <c r="E493">
        <f>IF(D493=0,0,SUM($D$2:D493))</f>
        <v>0</v>
      </c>
    </row>
    <row r="494" spans="1:5" x14ac:dyDescent="0.3">
      <c r="A494" s="70" t="s">
        <v>684</v>
      </c>
      <c r="B494" s="71" t="s">
        <v>34</v>
      </c>
      <c r="C494" s="72">
        <v>0.51039999999999996</v>
      </c>
      <c r="D494">
        <f>IF(Recherche!$D$1='Base poids'!A494,1,0)</f>
        <v>0</v>
      </c>
      <c r="E494">
        <f>IF(D494=0,0,SUM($D$2:D494))</f>
        <v>0</v>
      </c>
    </row>
    <row r="495" spans="1:5" x14ac:dyDescent="0.3">
      <c r="A495" s="70" t="s">
        <v>684</v>
      </c>
      <c r="B495" s="73" t="s">
        <v>1412</v>
      </c>
      <c r="C495" s="72">
        <v>0.22700000000000001</v>
      </c>
      <c r="D495">
        <f>IF(Recherche!$D$1='Base poids'!A495,1,0)</f>
        <v>0</v>
      </c>
      <c r="E495">
        <f>IF(D495=0,0,SUM($D$2:D495))</f>
        <v>0</v>
      </c>
    </row>
    <row r="496" spans="1:5" x14ac:dyDescent="0.3">
      <c r="A496" s="70" t="s">
        <v>684</v>
      </c>
      <c r="B496" s="71" t="s">
        <v>42</v>
      </c>
      <c r="C496" s="72">
        <v>0.13600000000000001</v>
      </c>
      <c r="D496">
        <f>IF(Recherche!$D$1='Base poids'!A496,1,0)</f>
        <v>0</v>
      </c>
      <c r="E496">
        <f>IF(D496=0,0,SUM($D$2:D496))</f>
        <v>0</v>
      </c>
    </row>
    <row r="497" spans="1:5" x14ac:dyDescent="0.3">
      <c r="A497" s="70" t="s">
        <v>684</v>
      </c>
      <c r="B497" s="71" t="s">
        <v>47</v>
      </c>
      <c r="C497" s="72">
        <v>0.1265</v>
      </c>
      <c r="D497">
        <f>IF(Recherche!$D$1='Base poids'!A497,1,0)</f>
        <v>0</v>
      </c>
      <c r="E497">
        <f>IF(D497=0,0,SUM($D$2:D497))</f>
        <v>0</v>
      </c>
    </row>
    <row r="498" spans="1:5" x14ac:dyDescent="0.3">
      <c r="A498" s="70" t="s">
        <v>136</v>
      </c>
      <c r="B498" s="71" t="s">
        <v>31</v>
      </c>
      <c r="C498" s="72">
        <v>0.43339814999999998</v>
      </c>
      <c r="D498">
        <f>IF(Recherche!$D$1='Base poids'!A498,1,0)</f>
        <v>0</v>
      </c>
      <c r="E498">
        <f>IF(D498=0,0,SUM($D$2:D498))</f>
        <v>0</v>
      </c>
    </row>
    <row r="499" spans="1:5" x14ac:dyDescent="0.3">
      <c r="A499" s="70" t="s">
        <v>136</v>
      </c>
      <c r="B499" s="73" t="s">
        <v>1413</v>
      </c>
      <c r="C499" s="72">
        <v>0.21536216999999999</v>
      </c>
      <c r="D499">
        <f>IF(Recherche!$D$1='Base poids'!A499,1,0)</f>
        <v>0</v>
      </c>
      <c r="E499">
        <f>IF(D499=0,0,SUM($D$2:D499))</f>
        <v>0</v>
      </c>
    </row>
    <row r="500" spans="1:5" x14ac:dyDescent="0.3">
      <c r="A500" s="70" t="s">
        <v>136</v>
      </c>
      <c r="B500" s="71" t="s">
        <v>34</v>
      </c>
      <c r="C500" s="72">
        <v>0.17671365999999999</v>
      </c>
      <c r="D500">
        <f>IF(Recherche!$D$1='Base poids'!A500,1,0)</f>
        <v>0</v>
      </c>
      <c r="E500">
        <f>IF(D500=0,0,SUM($D$2:D500))</f>
        <v>0</v>
      </c>
    </row>
    <row r="501" spans="1:5" x14ac:dyDescent="0.3">
      <c r="A501" s="70" t="s">
        <v>136</v>
      </c>
      <c r="B501" s="71" t="s">
        <v>47</v>
      </c>
      <c r="C501" s="72">
        <v>0.17452599999999999</v>
      </c>
      <c r="D501">
        <f>IF(Recherche!$D$1='Base poids'!A501,1,0)</f>
        <v>0</v>
      </c>
      <c r="E501">
        <f>IF(D501=0,0,SUM($D$2:D501))</f>
        <v>0</v>
      </c>
    </row>
    <row r="502" spans="1:5" x14ac:dyDescent="0.3">
      <c r="A502" s="70" t="s">
        <v>298</v>
      </c>
      <c r="B502" s="73" t="s">
        <v>1419</v>
      </c>
      <c r="C502" s="72">
        <v>0.39102907999999997</v>
      </c>
      <c r="D502">
        <f>IF(Recherche!$D$1='Base poids'!A502,1,0)</f>
        <v>0</v>
      </c>
      <c r="E502">
        <f>IF(D502=0,0,SUM($D$2:D502))</f>
        <v>0</v>
      </c>
    </row>
    <row r="503" spans="1:5" x14ac:dyDescent="0.3">
      <c r="A503" s="70" t="s">
        <v>298</v>
      </c>
      <c r="B503" s="71" t="s">
        <v>34</v>
      </c>
      <c r="C503" s="72">
        <v>0.37954715999999999</v>
      </c>
      <c r="D503">
        <f>IF(Recherche!$D$1='Base poids'!A503,1,0)</f>
        <v>0</v>
      </c>
      <c r="E503">
        <f>IF(D503=0,0,SUM($D$2:D503))</f>
        <v>0</v>
      </c>
    </row>
    <row r="504" spans="1:5" x14ac:dyDescent="0.3">
      <c r="A504" s="70" t="s">
        <v>298</v>
      </c>
      <c r="B504" s="71" t="s">
        <v>47</v>
      </c>
      <c r="C504" s="72">
        <v>0.13520763999999999</v>
      </c>
      <c r="D504">
        <f>IF(Recherche!$D$1='Base poids'!A504,1,0)</f>
        <v>0</v>
      </c>
      <c r="E504">
        <f>IF(D504=0,0,SUM($D$2:D504))</f>
        <v>0</v>
      </c>
    </row>
    <row r="505" spans="1:5" x14ac:dyDescent="0.3">
      <c r="A505" s="70" t="s">
        <v>298</v>
      </c>
      <c r="B505" s="71" t="s">
        <v>42</v>
      </c>
      <c r="C505" s="72">
        <v>9.4216110000000006E-2</v>
      </c>
      <c r="D505">
        <f>IF(Recherche!$D$1='Base poids'!A505,1,0)</f>
        <v>0</v>
      </c>
      <c r="E505">
        <f>IF(D505=0,0,SUM($D$2:D505))</f>
        <v>0</v>
      </c>
    </row>
    <row r="506" spans="1:5" x14ac:dyDescent="0.3">
      <c r="A506" s="70" t="s">
        <v>440</v>
      </c>
      <c r="B506" s="71" t="s">
        <v>34</v>
      </c>
      <c r="C506" s="72">
        <v>0.29830400000000001</v>
      </c>
      <c r="D506">
        <f>IF(Recherche!$D$1='Base poids'!A506,1,0)</f>
        <v>0</v>
      </c>
      <c r="E506">
        <f>IF(D506=0,0,SUM($D$2:D506))</f>
        <v>0</v>
      </c>
    </row>
    <row r="507" spans="1:5" x14ac:dyDescent="0.3">
      <c r="A507" s="70" t="s">
        <v>440</v>
      </c>
      <c r="B507" s="71" t="s">
        <v>47</v>
      </c>
      <c r="C507" s="72">
        <v>0.26308709000000002</v>
      </c>
      <c r="D507">
        <f>IF(Recherche!$D$1='Base poids'!A507,1,0)</f>
        <v>0</v>
      </c>
      <c r="E507">
        <f>IF(D507=0,0,SUM($D$2:D507))</f>
        <v>0</v>
      </c>
    </row>
    <row r="508" spans="1:5" x14ac:dyDescent="0.3">
      <c r="A508" s="70" t="s">
        <v>440</v>
      </c>
      <c r="B508" s="73" t="s">
        <v>1410</v>
      </c>
      <c r="C508" s="72">
        <v>0.22716063</v>
      </c>
      <c r="D508">
        <f>IF(Recherche!$D$1='Base poids'!A508,1,0)</f>
        <v>0</v>
      </c>
      <c r="E508">
        <f>IF(D508=0,0,SUM($D$2:D508))</f>
        <v>0</v>
      </c>
    </row>
    <row r="509" spans="1:5" x14ac:dyDescent="0.3">
      <c r="A509" s="70" t="s">
        <v>440</v>
      </c>
      <c r="B509" s="71" t="s">
        <v>42</v>
      </c>
      <c r="C509" s="72">
        <v>0.12664834999999999</v>
      </c>
      <c r="D509">
        <f>IF(Recherche!$D$1='Base poids'!A509,1,0)</f>
        <v>0</v>
      </c>
      <c r="E509">
        <f>IF(D509=0,0,SUM($D$2:D509))</f>
        <v>0</v>
      </c>
    </row>
    <row r="510" spans="1:5" x14ac:dyDescent="0.3">
      <c r="A510" s="70" t="s">
        <v>440</v>
      </c>
      <c r="B510" s="71" t="s">
        <v>31</v>
      </c>
      <c r="C510" s="72">
        <v>8.4799910000000006E-2</v>
      </c>
      <c r="D510">
        <f>IF(Recherche!$D$1='Base poids'!A510,1,0)</f>
        <v>0</v>
      </c>
      <c r="E510">
        <f>IF(D510=0,0,SUM($D$2:D510))</f>
        <v>0</v>
      </c>
    </row>
    <row r="511" spans="1:5" x14ac:dyDescent="0.3">
      <c r="A511" s="70" t="s">
        <v>138</v>
      </c>
      <c r="B511" s="73" t="s">
        <v>1415</v>
      </c>
      <c r="C511" s="72">
        <v>0.32962447</v>
      </c>
      <c r="D511">
        <f>IF(Recherche!$D$1='Base poids'!A511,1,0)</f>
        <v>0</v>
      </c>
      <c r="E511">
        <f>IF(D511=0,0,SUM($D$2:D511))</f>
        <v>0</v>
      </c>
    </row>
    <row r="512" spans="1:5" x14ac:dyDescent="0.3">
      <c r="A512" s="70" t="s">
        <v>138</v>
      </c>
      <c r="B512" s="71" t="s">
        <v>34</v>
      </c>
      <c r="C512" s="72">
        <v>0.26703755000000001</v>
      </c>
      <c r="D512">
        <f>IF(Recherche!$D$1='Base poids'!A512,1,0)</f>
        <v>0</v>
      </c>
      <c r="E512">
        <f>IF(D512=0,0,SUM($D$2:D512))</f>
        <v>0</v>
      </c>
    </row>
    <row r="513" spans="1:5" x14ac:dyDescent="0.3">
      <c r="A513" s="70" t="s">
        <v>138</v>
      </c>
      <c r="B513" s="71" t="s">
        <v>42</v>
      </c>
      <c r="C513" s="72">
        <v>0.15159944</v>
      </c>
      <c r="D513">
        <f>IF(Recherche!$D$1='Base poids'!A513,1,0)</f>
        <v>0</v>
      </c>
      <c r="E513">
        <f>IF(D513=0,0,SUM($D$2:D513))</f>
        <v>0</v>
      </c>
    </row>
    <row r="514" spans="1:5" x14ac:dyDescent="0.3">
      <c r="A514" s="70" t="s">
        <v>138</v>
      </c>
      <c r="B514" s="71" t="s">
        <v>18</v>
      </c>
      <c r="C514" s="72">
        <v>0.13769123</v>
      </c>
      <c r="D514">
        <f>IF(Recherche!$D$1='Base poids'!A514,1,0)</f>
        <v>0</v>
      </c>
      <c r="E514">
        <f>IF(D514=0,0,SUM($D$2:D514))</f>
        <v>0</v>
      </c>
    </row>
    <row r="515" spans="1:5" x14ac:dyDescent="0.3">
      <c r="A515" s="70" t="s">
        <v>138</v>
      </c>
      <c r="B515" s="71" t="s">
        <v>47</v>
      </c>
      <c r="C515" s="72">
        <v>0.11404728</v>
      </c>
      <c r="D515">
        <f>IF(Recherche!$D$1='Base poids'!A515,1,0)</f>
        <v>0</v>
      </c>
      <c r="E515">
        <f>IF(D515=0,0,SUM($D$2:D515))</f>
        <v>0</v>
      </c>
    </row>
    <row r="516" spans="1:5" x14ac:dyDescent="0.3">
      <c r="A516" s="70" t="s">
        <v>686</v>
      </c>
      <c r="B516" s="71" t="s">
        <v>34</v>
      </c>
      <c r="C516" s="72">
        <v>0.45569999999999999</v>
      </c>
      <c r="D516">
        <f>IF(Recherche!$D$1='Base poids'!A516,1,0)</f>
        <v>0</v>
      </c>
      <c r="E516">
        <f>IF(D516=0,0,SUM($D$2:D516))</f>
        <v>0</v>
      </c>
    </row>
    <row r="517" spans="1:5" x14ac:dyDescent="0.3">
      <c r="A517" s="70" t="s">
        <v>686</v>
      </c>
      <c r="B517" s="71" t="s">
        <v>47</v>
      </c>
      <c r="C517" s="72">
        <v>0.27279999999999999</v>
      </c>
      <c r="D517">
        <f>IF(Recherche!$D$1='Base poids'!A517,1,0)</f>
        <v>0</v>
      </c>
      <c r="E517">
        <f>IF(D517=0,0,SUM($D$2:D517))</f>
        <v>0</v>
      </c>
    </row>
    <row r="518" spans="1:5" x14ac:dyDescent="0.3">
      <c r="A518" s="70" t="s">
        <v>686</v>
      </c>
      <c r="B518" s="73" t="s">
        <v>1412</v>
      </c>
      <c r="C518" s="72">
        <v>0.18290000000000001</v>
      </c>
      <c r="D518">
        <f>IF(Recherche!$D$1='Base poids'!A518,1,0)</f>
        <v>0</v>
      </c>
      <c r="E518">
        <f>IF(D518=0,0,SUM($D$2:D518))</f>
        <v>0</v>
      </c>
    </row>
    <row r="519" spans="1:5" x14ac:dyDescent="0.3">
      <c r="A519" s="70" t="s">
        <v>686</v>
      </c>
      <c r="B519" s="71" t="s">
        <v>31</v>
      </c>
      <c r="C519" s="72">
        <v>8.8499999999999995E-2</v>
      </c>
      <c r="D519">
        <f>IF(Recherche!$D$1='Base poids'!A519,1,0)</f>
        <v>0</v>
      </c>
      <c r="E519">
        <f>IF(D519=0,0,SUM($D$2:D519))</f>
        <v>0</v>
      </c>
    </row>
    <row r="520" spans="1:5" x14ac:dyDescent="0.3">
      <c r="A520" s="70" t="s">
        <v>140</v>
      </c>
      <c r="B520" s="73" t="s">
        <v>1413</v>
      </c>
      <c r="C520" s="72">
        <v>0.30671505999999998</v>
      </c>
      <c r="D520">
        <f>IF(Recherche!$D$1='Base poids'!A520,1,0)</f>
        <v>0</v>
      </c>
      <c r="E520">
        <f>IF(D520=0,0,SUM($D$2:D520))</f>
        <v>0</v>
      </c>
    </row>
    <row r="521" spans="1:5" x14ac:dyDescent="0.3">
      <c r="A521" s="70" t="s">
        <v>140</v>
      </c>
      <c r="B521" s="71" t="s">
        <v>47</v>
      </c>
      <c r="C521" s="72">
        <v>0.25952813000000002</v>
      </c>
      <c r="D521">
        <f>IF(Recherche!$D$1='Base poids'!A521,1,0)</f>
        <v>0</v>
      </c>
      <c r="E521">
        <f>IF(D521=0,0,SUM($D$2:D521))</f>
        <v>0</v>
      </c>
    </row>
    <row r="522" spans="1:5" x14ac:dyDescent="0.3">
      <c r="A522" s="70" t="s">
        <v>140</v>
      </c>
      <c r="B522" s="71" t="s">
        <v>34</v>
      </c>
      <c r="C522" s="72">
        <v>0.24500907</v>
      </c>
      <c r="D522">
        <f>IF(Recherche!$D$1='Base poids'!A522,1,0)</f>
        <v>0</v>
      </c>
      <c r="E522">
        <f>IF(D522=0,0,SUM($D$2:D522))</f>
        <v>0</v>
      </c>
    </row>
    <row r="523" spans="1:5" x14ac:dyDescent="0.3">
      <c r="A523" s="70" t="s">
        <v>140</v>
      </c>
      <c r="B523" s="71" t="s">
        <v>1241</v>
      </c>
      <c r="C523" s="72">
        <v>0.18874773</v>
      </c>
      <c r="D523">
        <f>IF(Recherche!$D$1='Base poids'!A523,1,0)</f>
        <v>0</v>
      </c>
      <c r="E523">
        <f>IF(D523=0,0,SUM($D$2:D523))</f>
        <v>0</v>
      </c>
    </row>
    <row r="524" spans="1:5" x14ac:dyDescent="0.3">
      <c r="A524" s="70" t="s">
        <v>300</v>
      </c>
      <c r="B524" s="71" t="s">
        <v>34</v>
      </c>
      <c r="C524" s="72">
        <v>0.56060606000000002</v>
      </c>
      <c r="D524">
        <f>IF(Recherche!$D$1='Base poids'!A524,1,0)</f>
        <v>0</v>
      </c>
      <c r="E524">
        <f>IF(D524=0,0,SUM($D$2:D524))</f>
        <v>0</v>
      </c>
    </row>
    <row r="525" spans="1:5" x14ac:dyDescent="0.3">
      <c r="A525" s="70" t="s">
        <v>300</v>
      </c>
      <c r="B525" s="73" t="s">
        <v>1414</v>
      </c>
      <c r="C525" s="72">
        <v>0.29924242000000001</v>
      </c>
      <c r="D525">
        <f>IF(Recherche!$D$1='Base poids'!A525,1,0)</f>
        <v>0</v>
      </c>
      <c r="E525">
        <f>IF(D525=0,0,SUM($D$2:D525))</f>
        <v>0</v>
      </c>
    </row>
    <row r="526" spans="1:5" x14ac:dyDescent="0.3">
      <c r="A526" s="70" t="s">
        <v>300</v>
      </c>
      <c r="B526" s="71" t="s">
        <v>1241</v>
      </c>
      <c r="C526" s="72">
        <v>0.14015151000000001</v>
      </c>
      <c r="D526">
        <f>IF(Recherche!$D$1='Base poids'!A526,1,0)</f>
        <v>0</v>
      </c>
      <c r="E526">
        <f>IF(D526=0,0,SUM($D$2:D526))</f>
        <v>0</v>
      </c>
    </row>
    <row r="527" spans="1:5" x14ac:dyDescent="0.3">
      <c r="A527" s="70" t="s">
        <v>557</v>
      </c>
      <c r="B527" s="71" t="s">
        <v>34</v>
      </c>
      <c r="C527" s="72">
        <v>0.8599</v>
      </c>
      <c r="D527">
        <f>IF(Recherche!$D$1='Base poids'!A527,1,0)</f>
        <v>0</v>
      </c>
      <c r="E527">
        <f>IF(D527=0,0,SUM($D$2:D527))</f>
        <v>0</v>
      </c>
    </row>
    <row r="528" spans="1:5" x14ac:dyDescent="0.3">
      <c r="A528" s="70" t="s">
        <v>557</v>
      </c>
      <c r="B528" s="73" t="s">
        <v>1414</v>
      </c>
      <c r="C528" s="72">
        <v>0.1401</v>
      </c>
      <c r="D528">
        <f>IF(Recherche!$D$1='Base poids'!A528,1,0)</f>
        <v>0</v>
      </c>
      <c r="E528">
        <f>IF(D528=0,0,SUM($D$2:D528))</f>
        <v>0</v>
      </c>
    </row>
    <row r="529" spans="1:5" x14ac:dyDescent="0.3">
      <c r="A529" s="70" t="s">
        <v>142</v>
      </c>
      <c r="B529" s="71" t="s">
        <v>34</v>
      </c>
      <c r="C529" s="72">
        <v>0.37573963999999999</v>
      </c>
      <c r="D529">
        <f>IF(Recherche!$D$1='Base poids'!A529,1,0)</f>
        <v>0</v>
      </c>
      <c r="E529">
        <f>IF(D529=0,0,SUM($D$2:D529))</f>
        <v>0</v>
      </c>
    </row>
    <row r="530" spans="1:5" x14ac:dyDescent="0.3">
      <c r="A530" s="70" t="s">
        <v>142</v>
      </c>
      <c r="B530" s="73" t="s">
        <v>1410</v>
      </c>
      <c r="C530" s="72">
        <v>0.35355028999999999</v>
      </c>
      <c r="D530">
        <f>IF(Recherche!$D$1='Base poids'!A530,1,0)</f>
        <v>0</v>
      </c>
      <c r="E530">
        <f>IF(D530=0,0,SUM($D$2:D530))</f>
        <v>0</v>
      </c>
    </row>
    <row r="531" spans="1:5" x14ac:dyDescent="0.3">
      <c r="A531" s="70" t="s">
        <v>142</v>
      </c>
      <c r="B531" s="71" t="s">
        <v>42</v>
      </c>
      <c r="C531" s="72">
        <v>0.11242603</v>
      </c>
      <c r="D531">
        <f>IF(Recherche!$D$1='Base poids'!A531,1,0)</f>
        <v>0</v>
      </c>
      <c r="E531">
        <f>IF(D531=0,0,SUM($D$2:D531))</f>
        <v>0</v>
      </c>
    </row>
    <row r="532" spans="1:5" x14ac:dyDescent="0.3">
      <c r="A532" s="70" t="s">
        <v>142</v>
      </c>
      <c r="B532" s="71" t="s">
        <v>47</v>
      </c>
      <c r="C532" s="72">
        <v>9.023668E-2</v>
      </c>
      <c r="D532">
        <f>IF(Recherche!$D$1='Base poids'!A532,1,0)</f>
        <v>0</v>
      </c>
      <c r="E532">
        <f>IF(D532=0,0,SUM($D$2:D532))</f>
        <v>0</v>
      </c>
    </row>
    <row r="533" spans="1:5" x14ac:dyDescent="0.3">
      <c r="A533" s="70" t="s">
        <v>142</v>
      </c>
      <c r="B533" s="71" t="s">
        <v>31</v>
      </c>
      <c r="C533" s="72">
        <v>6.8047330000000003E-2</v>
      </c>
      <c r="D533">
        <f>IF(Recherche!$D$1='Base poids'!A533,1,0)</f>
        <v>0</v>
      </c>
      <c r="E533">
        <f>IF(D533=0,0,SUM($D$2:D533))</f>
        <v>0</v>
      </c>
    </row>
    <row r="534" spans="1:5" x14ac:dyDescent="0.3">
      <c r="A534" s="70" t="s">
        <v>302</v>
      </c>
      <c r="B534" s="73" t="s">
        <v>1414</v>
      </c>
      <c r="C534" s="72">
        <v>0.35029239000000001</v>
      </c>
      <c r="D534">
        <f>IF(Recherche!$D$1='Base poids'!A534,1,0)</f>
        <v>0</v>
      </c>
      <c r="E534">
        <f>IF(D534=0,0,SUM($D$2:D534))</f>
        <v>0</v>
      </c>
    </row>
    <row r="535" spans="1:5" x14ac:dyDescent="0.3">
      <c r="A535" s="70" t="s">
        <v>302</v>
      </c>
      <c r="B535" s="71" t="s">
        <v>34</v>
      </c>
      <c r="C535" s="72">
        <v>0.20526315000000001</v>
      </c>
      <c r="D535">
        <f>IF(Recherche!$D$1='Base poids'!A535,1,0)</f>
        <v>0</v>
      </c>
      <c r="E535">
        <f>IF(D535=0,0,SUM($D$2:D535))</f>
        <v>0</v>
      </c>
    </row>
    <row r="536" spans="1:5" x14ac:dyDescent="0.3">
      <c r="A536" s="70" t="s">
        <v>302</v>
      </c>
      <c r="B536" s="71" t="s">
        <v>1241</v>
      </c>
      <c r="C536" s="72">
        <v>0.13849707</v>
      </c>
      <c r="D536">
        <f>IF(Recherche!$D$1='Base poids'!A536,1,0)</f>
        <v>0</v>
      </c>
      <c r="E536">
        <f>IF(D536=0,0,SUM($D$2:D536))</f>
        <v>0</v>
      </c>
    </row>
    <row r="537" spans="1:5" x14ac:dyDescent="0.3">
      <c r="A537" s="70" t="s">
        <v>302</v>
      </c>
      <c r="B537" s="71" t="s">
        <v>42</v>
      </c>
      <c r="C537" s="72">
        <v>0.11988304</v>
      </c>
      <c r="D537">
        <f>IF(Recherche!$D$1='Base poids'!A537,1,0)</f>
        <v>0</v>
      </c>
      <c r="E537">
        <f>IF(D537=0,0,SUM($D$2:D537))</f>
        <v>0</v>
      </c>
    </row>
    <row r="538" spans="1:5" x14ac:dyDescent="0.3">
      <c r="A538" s="70" t="s">
        <v>302</v>
      </c>
      <c r="B538" s="71" t="s">
        <v>31</v>
      </c>
      <c r="C538" s="72">
        <v>0.10146197999999999</v>
      </c>
      <c r="D538">
        <f>IF(Recherche!$D$1='Base poids'!A538,1,0)</f>
        <v>0</v>
      </c>
      <c r="E538">
        <f>IF(D538=0,0,SUM($D$2:D538))</f>
        <v>0</v>
      </c>
    </row>
    <row r="539" spans="1:5" x14ac:dyDescent="0.3">
      <c r="A539" s="70" t="s">
        <v>302</v>
      </c>
      <c r="B539" s="71" t="s">
        <v>47</v>
      </c>
      <c r="C539" s="72">
        <v>8.4602330000000003E-2</v>
      </c>
      <c r="D539">
        <f>IF(Recherche!$D$1='Base poids'!A539,1,0)</f>
        <v>0</v>
      </c>
      <c r="E539">
        <f>IF(D539=0,0,SUM($D$2:D539))</f>
        <v>0</v>
      </c>
    </row>
    <row r="540" spans="1:5" x14ac:dyDescent="0.3">
      <c r="A540" s="70" t="s">
        <v>559</v>
      </c>
      <c r="B540" s="71" t="s">
        <v>34</v>
      </c>
      <c r="C540" s="72">
        <v>0.34931506000000001</v>
      </c>
      <c r="D540">
        <f>IF(Recherche!$D$1='Base poids'!A540,1,0)</f>
        <v>0</v>
      </c>
      <c r="E540">
        <f>IF(D540=0,0,SUM($D$2:D540))</f>
        <v>0</v>
      </c>
    </row>
    <row r="541" spans="1:5" x14ac:dyDescent="0.3">
      <c r="A541" s="70" t="s">
        <v>559</v>
      </c>
      <c r="B541" s="71" t="s">
        <v>47</v>
      </c>
      <c r="C541" s="72">
        <v>0.30555555000000001</v>
      </c>
      <c r="D541">
        <f>IF(Recherche!$D$1='Base poids'!A541,1,0)</f>
        <v>0</v>
      </c>
      <c r="E541">
        <f>IF(D541=0,0,SUM($D$2:D541))</f>
        <v>0</v>
      </c>
    </row>
    <row r="542" spans="1:5" x14ac:dyDescent="0.3">
      <c r="A542" s="70" t="s">
        <v>559</v>
      </c>
      <c r="B542" s="71" t="s">
        <v>31</v>
      </c>
      <c r="C542" s="72">
        <v>0.23782343</v>
      </c>
      <c r="D542">
        <f>IF(Recherche!$D$1='Base poids'!A542,1,0)</f>
        <v>0</v>
      </c>
      <c r="E542">
        <f>IF(D542=0,0,SUM($D$2:D542))</f>
        <v>0</v>
      </c>
    </row>
    <row r="543" spans="1:5" x14ac:dyDescent="0.3">
      <c r="A543" s="70" t="s">
        <v>559</v>
      </c>
      <c r="B543" s="71" t="s">
        <v>18</v>
      </c>
      <c r="C543" s="72">
        <v>0.10730592999999999</v>
      </c>
      <c r="D543">
        <f>IF(Recherche!$D$1='Base poids'!A543,1,0)</f>
        <v>0</v>
      </c>
      <c r="E543">
        <f>IF(D543=0,0,SUM($D$2:D543))</f>
        <v>0</v>
      </c>
    </row>
    <row r="544" spans="1:5" x14ac:dyDescent="0.3">
      <c r="A544" s="70" t="s">
        <v>688</v>
      </c>
      <c r="B544" s="71" t="s">
        <v>34</v>
      </c>
      <c r="C544" s="72">
        <v>0.35339999999999999</v>
      </c>
      <c r="D544">
        <f>IF(Recherche!$D$1='Base poids'!A544,1,0)</f>
        <v>0</v>
      </c>
      <c r="E544">
        <f>IF(D544=0,0,SUM($D$2:D544))</f>
        <v>0</v>
      </c>
    </row>
    <row r="545" spans="1:5" x14ac:dyDescent="0.3">
      <c r="A545" s="70" t="s">
        <v>688</v>
      </c>
      <c r="B545" s="71" t="s">
        <v>47</v>
      </c>
      <c r="C545" s="72">
        <v>0.2555</v>
      </c>
      <c r="D545">
        <f>IF(Recherche!$D$1='Base poids'!A545,1,0)</f>
        <v>0</v>
      </c>
      <c r="E545">
        <f>IF(D545=0,0,SUM($D$2:D545))</f>
        <v>0</v>
      </c>
    </row>
    <row r="546" spans="1:5" x14ac:dyDescent="0.3">
      <c r="A546" s="70" t="s">
        <v>688</v>
      </c>
      <c r="B546" s="73" t="s">
        <v>1412</v>
      </c>
      <c r="C546" s="72">
        <v>0.25440000000000002</v>
      </c>
      <c r="D546">
        <f>IF(Recherche!$D$1='Base poids'!A546,1,0)</f>
        <v>0</v>
      </c>
      <c r="E546">
        <f>IF(D546=0,0,SUM($D$2:D546))</f>
        <v>0</v>
      </c>
    </row>
    <row r="547" spans="1:5" x14ac:dyDescent="0.3">
      <c r="A547" s="70" t="s">
        <v>688</v>
      </c>
      <c r="B547" s="71" t="s">
        <v>31</v>
      </c>
      <c r="C547" s="72">
        <v>0.13669999999999999</v>
      </c>
      <c r="D547">
        <f>IF(Recherche!$D$1='Base poids'!A547,1,0)</f>
        <v>0</v>
      </c>
      <c r="E547">
        <f>IF(D547=0,0,SUM($D$2:D547))</f>
        <v>0</v>
      </c>
    </row>
    <row r="548" spans="1:5" x14ac:dyDescent="0.3">
      <c r="A548" s="70" t="s">
        <v>599</v>
      </c>
      <c r="B548" s="73" t="s">
        <v>1410</v>
      </c>
      <c r="C548" s="72">
        <v>0.35843027999999999</v>
      </c>
      <c r="D548">
        <f>IF(Recherche!$D$1='Base poids'!A548,1,0)</f>
        <v>0</v>
      </c>
      <c r="E548">
        <f>IF(D548=0,0,SUM($D$2:D548))</f>
        <v>0</v>
      </c>
    </row>
    <row r="549" spans="1:5" x14ac:dyDescent="0.3">
      <c r="A549" s="70" t="s">
        <v>599</v>
      </c>
      <c r="B549" s="71" t="s">
        <v>34</v>
      </c>
      <c r="C549" s="72">
        <v>0.29906057000000003</v>
      </c>
      <c r="D549">
        <f>IF(Recherche!$D$1='Base poids'!A549,1,0)</f>
        <v>0</v>
      </c>
      <c r="E549">
        <f>IF(D549=0,0,SUM($D$2:D549))</f>
        <v>0</v>
      </c>
    </row>
    <row r="550" spans="1:5" x14ac:dyDescent="0.3">
      <c r="A550" s="70" t="s">
        <v>599</v>
      </c>
      <c r="B550" s="71" t="s">
        <v>47</v>
      </c>
      <c r="C550" s="72">
        <v>0.24578075999999999</v>
      </c>
      <c r="D550">
        <f>IF(Recherche!$D$1='Base poids'!A550,1,0)</f>
        <v>0</v>
      </c>
      <c r="E550">
        <f>IF(D550=0,0,SUM($D$2:D550))</f>
        <v>0</v>
      </c>
    </row>
    <row r="551" spans="1:5" x14ac:dyDescent="0.3">
      <c r="A551" s="70" t="s">
        <v>599</v>
      </c>
      <c r="B551" s="71" t="s">
        <v>18</v>
      </c>
      <c r="C551" s="72">
        <v>9.6728380000000003E-2</v>
      </c>
      <c r="D551">
        <f>IF(Recherche!$D$1='Base poids'!A551,1,0)</f>
        <v>0</v>
      </c>
      <c r="E551">
        <f>IF(D551=0,0,SUM($D$2:D551))</f>
        <v>0</v>
      </c>
    </row>
    <row r="552" spans="1:5" x14ac:dyDescent="0.3">
      <c r="A552" s="70" t="s">
        <v>600</v>
      </c>
      <c r="B552" s="71" t="s">
        <v>42</v>
      </c>
      <c r="C552" s="72">
        <v>0.46859903000000003</v>
      </c>
      <c r="D552">
        <f>IF(Recherche!$D$1='Base poids'!A552,1,0)</f>
        <v>0</v>
      </c>
      <c r="E552">
        <f>IF(D552=0,0,SUM($D$2:D552))</f>
        <v>0</v>
      </c>
    </row>
    <row r="553" spans="1:5" x14ac:dyDescent="0.3">
      <c r="A553" s="70" t="s">
        <v>600</v>
      </c>
      <c r="B553" s="71" t="s">
        <v>47</v>
      </c>
      <c r="C553" s="72">
        <v>0.33816425</v>
      </c>
      <c r="D553">
        <f>IF(Recherche!$D$1='Base poids'!A553,1,0)</f>
        <v>0</v>
      </c>
      <c r="E553">
        <f>IF(D553=0,0,SUM($D$2:D553))</f>
        <v>0</v>
      </c>
    </row>
    <row r="554" spans="1:5" x14ac:dyDescent="0.3">
      <c r="A554" s="70" t="s">
        <v>600</v>
      </c>
      <c r="B554" s="71" t="s">
        <v>31</v>
      </c>
      <c r="C554" s="72">
        <v>9.903381E-2</v>
      </c>
      <c r="D554">
        <f>IF(Recherche!$D$1='Base poids'!A554,1,0)</f>
        <v>0</v>
      </c>
      <c r="E554">
        <f>IF(D554=0,0,SUM($D$2:D554))</f>
        <v>0</v>
      </c>
    </row>
    <row r="555" spans="1:5" x14ac:dyDescent="0.3">
      <c r="A555" s="70" t="s">
        <v>600</v>
      </c>
      <c r="B555" s="71" t="s">
        <v>34</v>
      </c>
      <c r="C555" s="72">
        <v>9.4202889999999997E-2</v>
      </c>
      <c r="D555">
        <f>IF(Recherche!$D$1='Base poids'!A555,1,0)</f>
        <v>0</v>
      </c>
      <c r="E555">
        <f>IF(D555=0,0,SUM($D$2:D555))</f>
        <v>0</v>
      </c>
    </row>
    <row r="556" spans="1:5" x14ac:dyDescent="0.3">
      <c r="A556" s="70" t="s">
        <v>442</v>
      </c>
      <c r="B556" s="71" t="s">
        <v>34</v>
      </c>
      <c r="C556" s="72">
        <v>0.23210332</v>
      </c>
      <c r="D556">
        <f>IF(Recherche!$D$1='Base poids'!A556,1,0)</f>
        <v>0</v>
      </c>
      <c r="E556">
        <f>IF(D556=0,0,SUM($D$2:D556))</f>
        <v>0</v>
      </c>
    </row>
    <row r="557" spans="1:5" x14ac:dyDescent="0.3">
      <c r="A557" s="70" t="s">
        <v>442</v>
      </c>
      <c r="B557" s="73" t="s">
        <v>1410</v>
      </c>
      <c r="C557" s="72">
        <v>0.21593343000000001</v>
      </c>
      <c r="D557">
        <f>IF(Recherche!$D$1='Base poids'!A557,1,0)</f>
        <v>0</v>
      </c>
      <c r="E557">
        <f>IF(D557=0,0,SUM($D$2:D557))</f>
        <v>0</v>
      </c>
    </row>
    <row r="558" spans="1:5" x14ac:dyDescent="0.3">
      <c r="A558" s="70" t="s">
        <v>442</v>
      </c>
      <c r="B558" s="71" t="s">
        <v>47</v>
      </c>
      <c r="C558" s="72">
        <v>0.2071472</v>
      </c>
      <c r="D558">
        <f>IF(Recherche!$D$1='Base poids'!A558,1,0)</f>
        <v>0</v>
      </c>
      <c r="E558">
        <f>IF(D558=0,0,SUM($D$2:D558))</f>
        <v>0</v>
      </c>
    </row>
    <row r="559" spans="1:5" x14ac:dyDescent="0.3">
      <c r="A559" s="70" t="s">
        <v>442</v>
      </c>
      <c r="B559" s="71" t="s">
        <v>42</v>
      </c>
      <c r="C559" s="72">
        <v>0.17077619999999999</v>
      </c>
      <c r="D559">
        <f>IF(Recherche!$D$1='Base poids'!A559,1,0)</f>
        <v>0</v>
      </c>
      <c r="E559">
        <f>IF(D559=0,0,SUM($D$2:D559))</f>
        <v>0</v>
      </c>
    </row>
    <row r="560" spans="1:5" x14ac:dyDescent="0.3">
      <c r="A560" s="70" t="s">
        <v>442</v>
      </c>
      <c r="B560" s="71" t="s">
        <v>18</v>
      </c>
      <c r="C560" s="72">
        <v>0.14966918000000001</v>
      </c>
      <c r="D560">
        <f>IF(Recherche!$D$1='Base poids'!A560,1,0)</f>
        <v>0</v>
      </c>
      <c r="E560">
        <f>IF(D560=0,0,SUM($D$2:D560))</f>
        <v>0</v>
      </c>
    </row>
    <row r="561" spans="1:5" x14ac:dyDescent="0.3">
      <c r="A561" s="70" t="s">
        <v>442</v>
      </c>
      <c r="B561" s="71" t="s">
        <v>31</v>
      </c>
      <c r="C561" s="72">
        <v>2.4370639999999999E-2</v>
      </c>
      <c r="D561">
        <f>IF(Recherche!$D$1='Base poids'!A561,1,0)</f>
        <v>0</v>
      </c>
      <c r="E561">
        <f>IF(D561=0,0,SUM($D$2:D561))</f>
        <v>0</v>
      </c>
    </row>
    <row r="562" spans="1:5" x14ac:dyDescent="0.3">
      <c r="A562" s="70" t="s">
        <v>690</v>
      </c>
      <c r="B562" s="71" t="s">
        <v>34</v>
      </c>
      <c r="C562" s="72">
        <v>0.25480000000000003</v>
      </c>
      <c r="D562">
        <f>IF(Recherche!$D$1='Base poids'!A562,1,0)</f>
        <v>0</v>
      </c>
      <c r="E562">
        <f>IF(D562=0,0,SUM($D$2:D562))</f>
        <v>0</v>
      </c>
    </row>
    <row r="563" spans="1:5" x14ac:dyDescent="0.3">
      <c r="A563" s="70" t="s">
        <v>690</v>
      </c>
      <c r="B563" s="73" t="s">
        <v>1412</v>
      </c>
      <c r="C563" s="72">
        <v>0.24590000000000001</v>
      </c>
      <c r="D563">
        <f>IF(Recherche!$D$1='Base poids'!A563,1,0)</f>
        <v>0</v>
      </c>
      <c r="E563">
        <f>IF(D563=0,0,SUM($D$2:D563))</f>
        <v>0</v>
      </c>
    </row>
    <row r="564" spans="1:5" x14ac:dyDescent="0.3">
      <c r="A564" s="70" t="s">
        <v>690</v>
      </c>
      <c r="B564" s="71" t="s">
        <v>47</v>
      </c>
      <c r="C564" s="72">
        <v>0.18729999999999999</v>
      </c>
      <c r="D564">
        <f>IF(Recherche!$D$1='Base poids'!A564,1,0)</f>
        <v>0</v>
      </c>
      <c r="E564">
        <f>IF(D564=0,0,SUM($D$2:D564))</f>
        <v>0</v>
      </c>
    </row>
    <row r="565" spans="1:5" x14ac:dyDescent="0.3">
      <c r="A565" s="70" t="s">
        <v>690</v>
      </c>
      <c r="B565" s="71" t="s">
        <v>31</v>
      </c>
      <c r="C565" s="72">
        <v>0.15609999999999999</v>
      </c>
      <c r="D565">
        <f>IF(Recherche!$D$1='Base poids'!A565,1,0)</f>
        <v>0</v>
      </c>
      <c r="E565">
        <f>IF(D565=0,0,SUM($D$2:D565))</f>
        <v>0</v>
      </c>
    </row>
    <row r="566" spans="1:5" x14ac:dyDescent="0.3">
      <c r="A566" s="70" t="s">
        <v>690</v>
      </c>
      <c r="B566" s="71" t="s">
        <v>42</v>
      </c>
      <c r="C566" s="72">
        <v>0.15609999999999999</v>
      </c>
      <c r="D566">
        <f>IF(Recherche!$D$1='Base poids'!A566,1,0)</f>
        <v>0</v>
      </c>
      <c r="E566">
        <f>IF(D566=0,0,SUM($D$2:D566))</f>
        <v>0</v>
      </c>
    </row>
    <row r="567" spans="1:5" x14ac:dyDescent="0.3">
      <c r="A567" s="70" t="s">
        <v>692</v>
      </c>
      <c r="B567" s="71" t="s">
        <v>34</v>
      </c>
      <c r="C567" s="72">
        <v>0.43180000000000002</v>
      </c>
      <c r="D567">
        <f>IF(Recherche!$D$1='Base poids'!A567,1,0)</f>
        <v>0</v>
      </c>
      <c r="E567">
        <f>IF(D567=0,0,SUM($D$2:D567))</f>
        <v>0</v>
      </c>
    </row>
    <row r="568" spans="1:5" x14ac:dyDescent="0.3">
      <c r="A568" s="70" t="s">
        <v>692</v>
      </c>
      <c r="B568" s="73" t="s">
        <v>1412</v>
      </c>
      <c r="C568" s="72">
        <v>0.33539999999999998</v>
      </c>
      <c r="D568">
        <f>IF(Recherche!$D$1='Base poids'!A568,1,0)</f>
        <v>0</v>
      </c>
      <c r="E568">
        <f>IF(D568=0,0,SUM($D$2:D568))</f>
        <v>0</v>
      </c>
    </row>
    <row r="569" spans="1:5" x14ac:dyDescent="0.3">
      <c r="A569" s="70" t="s">
        <v>692</v>
      </c>
      <c r="B569" s="71" t="s">
        <v>42</v>
      </c>
      <c r="C569" s="72">
        <v>0.1183</v>
      </c>
      <c r="D569">
        <f>IF(Recherche!$D$1='Base poids'!A569,1,0)</f>
        <v>0</v>
      </c>
      <c r="E569">
        <f>IF(D569=0,0,SUM($D$2:D569))</f>
        <v>0</v>
      </c>
    </row>
    <row r="570" spans="1:5" x14ac:dyDescent="0.3">
      <c r="A570" s="70" t="s">
        <v>692</v>
      </c>
      <c r="B570" s="71" t="s">
        <v>31</v>
      </c>
      <c r="C570" s="72">
        <v>0.1144</v>
      </c>
      <c r="D570">
        <f>IF(Recherche!$D$1='Base poids'!A570,1,0)</f>
        <v>0</v>
      </c>
      <c r="E570">
        <f>IF(D570=0,0,SUM($D$2:D570))</f>
        <v>0</v>
      </c>
    </row>
    <row r="571" spans="1:5" x14ac:dyDescent="0.3">
      <c r="A571" s="70" t="s">
        <v>694</v>
      </c>
      <c r="B571" s="73" t="s">
        <v>1412</v>
      </c>
      <c r="C571" s="72">
        <v>0.29720000000000002</v>
      </c>
      <c r="D571">
        <f>IF(Recherche!$D$1='Base poids'!A571,1,0)</f>
        <v>0</v>
      </c>
      <c r="E571">
        <f>IF(D571=0,0,SUM($D$2:D571))</f>
        <v>0</v>
      </c>
    </row>
    <row r="572" spans="1:5" x14ac:dyDescent="0.3">
      <c r="A572" s="70" t="s">
        <v>694</v>
      </c>
      <c r="B572" s="71" t="s">
        <v>47</v>
      </c>
      <c r="C572" s="72">
        <v>0.27529999999999999</v>
      </c>
      <c r="D572">
        <f>IF(Recherche!$D$1='Base poids'!A572,1,0)</f>
        <v>0</v>
      </c>
      <c r="E572">
        <f>IF(D572=0,0,SUM($D$2:D572))</f>
        <v>0</v>
      </c>
    </row>
    <row r="573" spans="1:5" x14ac:dyDescent="0.3">
      <c r="A573" s="70" t="s">
        <v>694</v>
      </c>
      <c r="B573" s="71" t="s">
        <v>34</v>
      </c>
      <c r="C573" s="72">
        <v>0.27260000000000001</v>
      </c>
      <c r="D573">
        <f>IF(Recherche!$D$1='Base poids'!A573,1,0)</f>
        <v>0</v>
      </c>
      <c r="E573">
        <f>IF(D573=0,0,SUM($D$2:D573))</f>
        <v>0</v>
      </c>
    </row>
    <row r="574" spans="1:5" x14ac:dyDescent="0.3">
      <c r="A574" s="70" t="s">
        <v>694</v>
      </c>
      <c r="B574" s="71" t="s">
        <v>31</v>
      </c>
      <c r="C574" s="72">
        <v>0.15490000000000001</v>
      </c>
      <c r="D574">
        <f>IF(Recherche!$D$1='Base poids'!A574,1,0)</f>
        <v>0</v>
      </c>
      <c r="E574">
        <f>IF(D574=0,0,SUM($D$2:D574))</f>
        <v>0</v>
      </c>
    </row>
    <row r="575" spans="1:5" x14ac:dyDescent="0.3">
      <c r="A575" s="70" t="s">
        <v>304</v>
      </c>
      <c r="B575" s="71" t="s">
        <v>34</v>
      </c>
      <c r="C575" s="72">
        <v>0.25614754000000001</v>
      </c>
      <c r="D575">
        <f>IF(Recherche!$D$1='Base poids'!A575,1,0)</f>
        <v>0</v>
      </c>
      <c r="E575">
        <f>IF(D575=0,0,SUM($D$2:D575))</f>
        <v>0</v>
      </c>
    </row>
    <row r="576" spans="1:5" x14ac:dyDescent="0.3">
      <c r="A576" s="70" t="s">
        <v>304</v>
      </c>
      <c r="B576" s="71" t="s">
        <v>42</v>
      </c>
      <c r="C576" s="72">
        <v>0.20345432999999999</v>
      </c>
      <c r="D576">
        <f>IF(Recherche!$D$1='Base poids'!A576,1,0)</f>
        <v>0</v>
      </c>
      <c r="E576">
        <f>IF(D576=0,0,SUM($D$2:D576))</f>
        <v>0</v>
      </c>
    </row>
    <row r="577" spans="1:5" x14ac:dyDescent="0.3">
      <c r="A577" s="70" t="s">
        <v>304</v>
      </c>
      <c r="B577" s="73" t="s">
        <v>1410</v>
      </c>
      <c r="C577" s="72">
        <v>0.20081967000000001</v>
      </c>
      <c r="D577">
        <f>IF(Recherche!$D$1='Base poids'!A577,1,0)</f>
        <v>0</v>
      </c>
      <c r="E577">
        <f>IF(D577=0,0,SUM($D$2:D577))</f>
        <v>0</v>
      </c>
    </row>
    <row r="578" spans="1:5" x14ac:dyDescent="0.3">
      <c r="A578" s="70" t="s">
        <v>304</v>
      </c>
      <c r="B578" s="71" t="s">
        <v>47</v>
      </c>
      <c r="C578" s="72">
        <v>0.16539812000000001</v>
      </c>
      <c r="D578">
        <f>IF(Recherche!$D$1='Base poids'!A578,1,0)</f>
        <v>0</v>
      </c>
      <c r="E578">
        <f>IF(D578=0,0,SUM($D$2:D578))</f>
        <v>0</v>
      </c>
    </row>
    <row r="579" spans="1:5" x14ac:dyDescent="0.3">
      <c r="A579" s="70" t="s">
        <v>304</v>
      </c>
      <c r="B579" s="71" t="s">
        <v>18</v>
      </c>
      <c r="C579" s="72">
        <v>0.11416861</v>
      </c>
      <c r="D579">
        <f>IF(Recherche!$D$1='Base poids'!A579,1,0)</f>
        <v>0</v>
      </c>
      <c r="E579">
        <f>IF(D579=0,0,SUM($D$2:D579))</f>
        <v>0</v>
      </c>
    </row>
    <row r="580" spans="1:5" x14ac:dyDescent="0.3">
      <c r="A580" s="70" t="s">
        <v>304</v>
      </c>
      <c r="B580" s="71" t="s">
        <v>31</v>
      </c>
      <c r="C580" s="72">
        <v>6.0011700000000001E-2</v>
      </c>
      <c r="D580">
        <f>IF(Recherche!$D$1='Base poids'!A580,1,0)</f>
        <v>0</v>
      </c>
      <c r="E580">
        <f>IF(D580=0,0,SUM($D$2:D580))</f>
        <v>0</v>
      </c>
    </row>
    <row r="581" spans="1:5" x14ac:dyDescent="0.3">
      <c r="A581" s="70" t="s">
        <v>696</v>
      </c>
      <c r="B581" s="71" t="s">
        <v>34</v>
      </c>
      <c r="C581" s="72">
        <v>0.34329999999999999</v>
      </c>
      <c r="D581">
        <f>IF(Recherche!$D$1='Base poids'!A581,1,0)</f>
        <v>0</v>
      </c>
      <c r="E581">
        <f>IF(D581=0,0,SUM($D$2:D581))</f>
        <v>0</v>
      </c>
    </row>
    <row r="582" spans="1:5" x14ac:dyDescent="0.3">
      <c r="A582" s="70" t="s">
        <v>696</v>
      </c>
      <c r="B582" s="73" t="s">
        <v>1412</v>
      </c>
      <c r="C582" s="72">
        <v>0.2848</v>
      </c>
      <c r="D582">
        <f>IF(Recherche!$D$1='Base poids'!A582,1,0)</f>
        <v>0</v>
      </c>
      <c r="E582">
        <f>IF(D582=0,0,SUM($D$2:D582))</f>
        <v>0</v>
      </c>
    </row>
    <row r="583" spans="1:5" x14ac:dyDescent="0.3">
      <c r="A583" s="70" t="s">
        <v>696</v>
      </c>
      <c r="B583" s="71" t="s">
        <v>47</v>
      </c>
      <c r="C583" s="72">
        <v>0.18920000000000001</v>
      </c>
      <c r="D583">
        <f>IF(Recherche!$D$1='Base poids'!A583,1,0)</f>
        <v>0</v>
      </c>
      <c r="E583">
        <f>IF(D583=0,0,SUM($D$2:D583))</f>
        <v>0</v>
      </c>
    </row>
    <row r="584" spans="1:5" x14ac:dyDescent="0.3">
      <c r="A584" s="70" t="s">
        <v>696</v>
      </c>
      <c r="B584" s="71" t="s">
        <v>31</v>
      </c>
      <c r="C584" s="72">
        <v>0.1827</v>
      </c>
      <c r="D584">
        <f>IF(Recherche!$D$1='Base poids'!A584,1,0)</f>
        <v>0</v>
      </c>
      <c r="E584">
        <f>IF(D584=0,0,SUM($D$2:D584))</f>
        <v>0</v>
      </c>
    </row>
    <row r="585" spans="1:5" x14ac:dyDescent="0.3">
      <c r="A585" s="70" t="s">
        <v>444</v>
      </c>
      <c r="B585" s="71" t="s">
        <v>31</v>
      </c>
      <c r="C585" s="72">
        <v>0.28159874000000001</v>
      </c>
      <c r="D585">
        <f>IF(Recherche!$D$1='Base poids'!A585,1,0)</f>
        <v>0</v>
      </c>
      <c r="E585">
        <f>IF(D585=0,0,SUM($D$2:D585))</f>
        <v>0</v>
      </c>
    </row>
    <row r="586" spans="1:5" x14ac:dyDescent="0.3">
      <c r="A586" s="70" t="s">
        <v>444</v>
      </c>
      <c r="B586" s="73" t="s">
        <v>1411</v>
      </c>
      <c r="C586" s="72">
        <v>0.26171230000000001</v>
      </c>
      <c r="D586">
        <f>IF(Recherche!$D$1='Base poids'!A586,1,0)</f>
        <v>0</v>
      </c>
      <c r="E586">
        <f>IF(D586=0,0,SUM($D$2:D586))</f>
        <v>0</v>
      </c>
    </row>
    <row r="587" spans="1:5" x14ac:dyDescent="0.3">
      <c r="A587" s="70" t="s">
        <v>444</v>
      </c>
      <c r="B587" s="71" t="s">
        <v>34</v>
      </c>
      <c r="C587" s="72">
        <v>0.25799232999999999</v>
      </c>
      <c r="D587">
        <f>IF(Recherche!$D$1='Base poids'!A587,1,0)</f>
        <v>0</v>
      </c>
      <c r="E587">
        <f>IF(D587=0,0,SUM($D$2:D587))</f>
        <v>0</v>
      </c>
    </row>
    <row r="588" spans="1:5" x14ac:dyDescent="0.3">
      <c r="A588" s="70" t="s">
        <v>444</v>
      </c>
      <c r="B588" s="71" t="s">
        <v>47</v>
      </c>
      <c r="C588" s="72">
        <v>0.1030403</v>
      </c>
      <c r="D588">
        <f>IF(Recherche!$D$1='Base poids'!A588,1,0)</f>
        <v>0</v>
      </c>
      <c r="E588">
        <f>IF(D588=0,0,SUM($D$2:D588))</f>
        <v>0</v>
      </c>
    </row>
    <row r="589" spans="1:5" x14ac:dyDescent="0.3">
      <c r="A589" s="70" t="s">
        <v>444</v>
      </c>
      <c r="B589" s="71" t="s">
        <v>18</v>
      </c>
      <c r="C589" s="72">
        <v>9.56563E-2</v>
      </c>
      <c r="D589">
        <f>IF(Recherche!$D$1='Base poids'!A589,1,0)</f>
        <v>0</v>
      </c>
      <c r="E589">
        <f>IF(D589=0,0,SUM($D$2:D589))</f>
        <v>0</v>
      </c>
    </row>
    <row r="590" spans="1:5" x14ac:dyDescent="0.3">
      <c r="A590" s="70" t="s">
        <v>446</v>
      </c>
      <c r="B590" s="71" t="s">
        <v>34</v>
      </c>
      <c r="C590" s="72">
        <v>0.38296742</v>
      </c>
      <c r="D590">
        <f>IF(Recherche!$D$1='Base poids'!A590,1,0)</f>
        <v>0</v>
      </c>
      <c r="E590">
        <f>IF(D590=0,0,SUM($D$2:D590))</f>
        <v>0</v>
      </c>
    </row>
    <row r="591" spans="1:5" x14ac:dyDescent="0.3">
      <c r="A591" s="70" t="s">
        <v>446</v>
      </c>
      <c r="B591" s="73" t="s">
        <v>1409</v>
      </c>
      <c r="C591" s="72">
        <v>0.26345608999999998</v>
      </c>
      <c r="D591">
        <f>IF(Recherche!$D$1='Base poids'!A591,1,0)</f>
        <v>0</v>
      </c>
      <c r="E591">
        <f>IF(D591=0,0,SUM($D$2:D591))</f>
        <v>0</v>
      </c>
    </row>
    <row r="592" spans="1:5" x14ac:dyDescent="0.3">
      <c r="A592" s="70" t="s">
        <v>446</v>
      </c>
      <c r="B592" s="71" t="s">
        <v>47</v>
      </c>
      <c r="C592" s="72">
        <v>0.15846316999999999</v>
      </c>
      <c r="D592">
        <f>IF(Recherche!$D$1='Base poids'!A592,1,0)</f>
        <v>0</v>
      </c>
      <c r="E592">
        <f>IF(D592=0,0,SUM($D$2:D592))</f>
        <v>0</v>
      </c>
    </row>
    <row r="593" spans="1:5" x14ac:dyDescent="0.3">
      <c r="A593" s="70" t="s">
        <v>446</v>
      </c>
      <c r="B593" s="71" t="s">
        <v>1241</v>
      </c>
      <c r="C593" s="72">
        <v>0.14305949000000001</v>
      </c>
      <c r="D593">
        <f>IF(Recherche!$D$1='Base poids'!A593,1,0)</f>
        <v>0</v>
      </c>
      <c r="E593">
        <f>IF(D593=0,0,SUM($D$2:D593))</f>
        <v>0</v>
      </c>
    </row>
    <row r="594" spans="1:5" x14ac:dyDescent="0.3">
      <c r="A594" s="70" t="s">
        <v>446</v>
      </c>
      <c r="B594" s="71" t="s">
        <v>31</v>
      </c>
      <c r="C594" s="72">
        <v>5.2053820000000001E-2</v>
      </c>
      <c r="D594">
        <f>IF(Recherche!$D$1='Base poids'!A594,1,0)</f>
        <v>0</v>
      </c>
      <c r="E594">
        <f>IF(D594=0,0,SUM($D$2:D594))</f>
        <v>0</v>
      </c>
    </row>
    <row r="595" spans="1:5" x14ac:dyDescent="0.3">
      <c r="A595" s="70" t="s">
        <v>144</v>
      </c>
      <c r="B595" s="73" t="s">
        <v>1415</v>
      </c>
      <c r="C595" s="72">
        <v>0.38581045000000003</v>
      </c>
      <c r="D595">
        <f>IF(Recherche!$D$1='Base poids'!A595,1,0)</f>
        <v>0</v>
      </c>
      <c r="E595">
        <f>IF(D595=0,0,SUM($D$2:D595))</f>
        <v>0</v>
      </c>
    </row>
    <row r="596" spans="1:5" x14ac:dyDescent="0.3">
      <c r="A596" s="70" t="s">
        <v>144</v>
      </c>
      <c r="B596" s="71" t="s">
        <v>34</v>
      </c>
      <c r="C596" s="72">
        <v>0.37544569</v>
      </c>
      <c r="D596">
        <f>IF(Recherche!$D$1='Base poids'!A596,1,0)</f>
        <v>0</v>
      </c>
      <c r="E596">
        <f>IF(D596=0,0,SUM($D$2:D596))</f>
        <v>0</v>
      </c>
    </row>
    <row r="597" spans="1:5" x14ac:dyDescent="0.3">
      <c r="A597" s="70" t="s">
        <v>144</v>
      </c>
      <c r="B597" s="71" t="s">
        <v>47</v>
      </c>
      <c r="C597" s="72">
        <v>0.20632448</v>
      </c>
      <c r="D597">
        <f>IF(Recherche!$D$1='Base poids'!A597,1,0)</f>
        <v>0</v>
      </c>
      <c r="E597">
        <f>IF(D597=0,0,SUM($D$2:D597))</f>
        <v>0</v>
      </c>
    </row>
    <row r="598" spans="1:5" x14ac:dyDescent="0.3">
      <c r="A598" s="70" t="s">
        <v>144</v>
      </c>
      <c r="B598" s="71" t="s">
        <v>31</v>
      </c>
      <c r="C598" s="72">
        <v>3.2419360000000001E-2</v>
      </c>
      <c r="D598">
        <f>IF(Recherche!$D$1='Base poids'!A598,1,0)</f>
        <v>0</v>
      </c>
      <c r="E598">
        <f>IF(D598=0,0,SUM($D$2:D598))</f>
        <v>0</v>
      </c>
    </row>
    <row r="599" spans="1:5" x14ac:dyDescent="0.3">
      <c r="A599" s="70" t="s">
        <v>448</v>
      </c>
      <c r="B599" s="73" t="s">
        <v>1412</v>
      </c>
      <c r="C599" s="72">
        <v>0.34428442999999997</v>
      </c>
      <c r="D599">
        <f>IF(Recherche!$D$1='Base poids'!A599,1,0)</f>
        <v>0</v>
      </c>
      <c r="E599">
        <f>IF(D599=0,0,SUM($D$2:D599))</f>
        <v>0</v>
      </c>
    </row>
    <row r="600" spans="1:5" x14ac:dyDescent="0.3">
      <c r="A600" s="70" t="s">
        <v>448</v>
      </c>
      <c r="B600" s="71" t="s">
        <v>34</v>
      </c>
      <c r="C600" s="72">
        <v>0.25777797000000002</v>
      </c>
      <c r="D600">
        <f>IF(Recherche!$D$1='Base poids'!A600,1,0)</f>
        <v>0</v>
      </c>
      <c r="E600">
        <f>IF(D600=0,0,SUM($D$2:D600))</f>
        <v>0</v>
      </c>
    </row>
    <row r="601" spans="1:5" x14ac:dyDescent="0.3">
      <c r="A601" s="70" t="s">
        <v>448</v>
      </c>
      <c r="B601" s="71" t="s">
        <v>47</v>
      </c>
      <c r="C601" s="72">
        <v>0.15097521</v>
      </c>
      <c r="D601">
        <f>IF(Recherche!$D$1='Base poids'!A601,1,0)</f>
        <v>0</v>
      </c>
      <c r="E601">
        <f>IF(D601=0,0,SUM($D$2:D601))</f>
        <v>0</v>
      </c>
    </row>
    <row r="602" spans="1:5" x14ac:dyDescent="0.3">
      <c r="A602" s="70" t="s">
        <v>448</v>
      </c>
      <c r="B602" s="71" t="s">
        <v>31</v>
      </c>
      <c r="C602" s="72">
        <v>0.12903191</v>
      </c>
      <c r="D602">
        <f>IF(Recherche!$D$1='Base poids'!A602,1,0)</f>
        <v>0</v>
      </c>
      <c r="E602">
        <f>IF(D602=0,0,SUM($D$2:D602))</f>
        <v>0</v>
      </c>
    </row>
    <row r="603" spans="1:5" x14ac:dyDescent="0.3">
      <c r="A603" s="70" t="s">
        <v>448</v>
      </c>
      <c r="B603" s="71" t="s">
        <v>42</v>
      </c>
      <c r="C603" s="72">
        <v>0.11793045000000001</v>
      </c>
      <c r="D603">
        <f>IF(Recherche!$D$1='Base poids'!A603,1,0)</f>
        <v>0</v>
      </c>
      <c r="E603">
        <f>IF(D603=0,0,SUM($D$2:D603))</f>
        <v>0</v>
      </c>
    </row>
    <row r="604" spans="1:5" x14ac:dyDescent="0.3">
      <c r="A604" s="70" t="s">
        <v>146</v>
      </c>
      <c r="B604" s="71" t="s">
        <v>34</v>
      </c>
      <c r="C604" s="72">
        <v>0.30787172000000002</v>
      </c>
      <c r="D604">
        <f>IF(Recherche!$D$1='Base poids'!A604,1,0)</f>
        <v>0</v>
      </c>
      <c r="E604">
        <f>IF(D604=0,0,SUM($D$2:D604))</f>
        <v>0</v>
      </c>
    </row>
    <row r="605" spans="1:5" x14ac:dyDescent="0.3">
      <c r="A605" s="70" t="s">
        <v>146</v>
      </c>
      <c r="B605" s="73" t="s">
        <v>1410</v>
      </c>
      <c r="C605" s="72">
        <v>0.30437317000000003</v>
      </c>
      <c r="D605">
        <f>IF(Recherche!$D$1='Base poids'!A605,1,0)</f>
        <v>0</v>
      </c>
      <c r="E605">
        <f>IF(D605=0,0,SUM($D$2:D605))</f>
        <v>0</v>
      </c>
    </row>
    <row r="606" spans="1:5" x14ac:dyDescent="0.3">
      <c r="A606" s="70" t="s">
        <v>146</v>
      </c>
      <c r="B606" s="71" t="s">
        <v>42</v>
      </c>
      <c r="C606" s="72">
        <v>0.23965014000000001</v>
      </c>
      <c r="D606">
        <f>IF(Recherche!$D$1='Base poids'!A606,1,0)</f>
        <v>0</v>
      </c>
      <c r="E606">
        <f>IF(D606=0,0,SUM($D$2:D606))</f>
        <v>0</v>
      </c>
    </row>
    <row r="607" spans="1:5" x14ac:dyDescent="0.3">
      <c r="A607" s="70" t="s">
        <v>146</v>
      </c>
      <c r="B607" s="71" t="s">
        <v>47</v>
      </c>
      <c r="C607" s="72">
        <v>0.14810495000000001</v>
      </c>
      <c r="D607">
        <f>IF(Recherche!$D$1='Base poids'!A607,1,0)</f>
        <v>0</v>
      </c>
      <c r="E607">
        <f>IF(D607=0,0,SUM($D$2:D607))</f>
        <v>0</v>
      </c>
    </row>
    <row r="608" spans="1:5" x14ac:dyDescent="0.3">
      <c r="A608" s="70" t="s">
        <v>561</v>
      </c>
      <c r="B608" s="73" t="s">
        <v>1411</v>
      </c>
      <c r="C608" s="72">
        <v>0.36935610000000002</v>
      </c>
      <c r="D608">
        <f>IF(Recherche!$D$1='Base poids'!A608,1,0)</f>
        <v>0</v>
      </c>
      <c r="E608">
        <f>IF(D608=0,0,SUM($D$2:D608))</f>
        <v>0</v>
      </c>
    </row>
    <row r="609" spans="1:5" x14ac:dyDescent="0.3">
      <c r="A609" s="70" t="s">
        <v>561</v>
      </c>
      <c r="B609" s="71" t="s">
        <v>31</v>
      </c>
      <c r="C609" s="72">
        <v>0.18596552</v>
      </c>
      <c r="D609">
        <f>IF(Recherche!$D$1='Base poids'!A609,1,0)</f>
        <v>0</v>
      </c>
      <c r="E609">
        <f>IF(D609=0,0,SUM($D$2:D609))</f>
        <v>0</v>
      </c>
    </row>
    <row r="610" spans="1:5" x14ac:dyDescent="0.3">
      <c r="A610" s="70" t="s">
        <v>561</v>
      </c>
      <c r="B610" s="71" t="s">
        <v>34</v>
      </c>
      <c r="C610" s="72">
        <v>0.15394234000000001</v>
      </c>
      <c r="D610">
        <f>IF(Recherche!$D$1='Base poids'!A610,1,0)</f>
        <v>0</v>
      </c>
      <c r="E610">
        <f>IF(D610=0,0,SUM($D$2:D610))</f>
        <v>0</v>
      </c>
    </row>
    <row r="611" spans="1:5" x14ac:dyDescent="0.3">
      <c r="A611" s="70" t="s">
        <v>561</v>
      </c>
      <c r="B611" s="71" t="s">
        <v>47</v>
      </c>
      <c r="C611" s="72">
        <v>0.14879774000000001</v>
      </c>
      <c r="D611">
        <f>IF(Recherche!$D$1='Base poids'!A611,1,0)</f>
        <v>0</v>
      </c>
      <c r="E611">
        <f>IF(D611=0,0,SUM($D$2:D611))</f>
        <v>0</v>
      </c>
    </row>
    <row r="612" spans="1:5" x14ac:dyDescent="0.3">
      <c r="A612" s="70" t="s">
        <v>561</v>
      </c>
      <c r="B612" s="71" t="s">
        <v>18</v>
      </c>
      <c r="C612" s="72">
        <v>0.14193827000000001</v>
      </c>
      <c r="D612">
        <f>IF(Recherche!$D$1='Base poids'!A612,1,0)</f>
        <v>0</v>
      </c>
      <c r="E612">
        <f>IF(D612=0,0,SUM($D$2:D612))</f>
        <v>0</v>
      </c>
    </row>
    <row r="613" spans="1:5" x14ac:dyDescent="0.3">
      <c r="A613" s="70" t="s">
        <v>148</v>
      </c>
      <c r="B613" s="73" t="s">
        <v>1413</v>
      </c>
      <c r="C613" s="72">
        <v>0.35782203000000001</v>
      </c>
      <c r="D613">
        <f>IF(Recherche!$D$1='Base poids'!A613,1,0)</f>
        <v>0</v>
      </c>
      <c r="E613">
        <f>IF(D613=0,0,SUM($D$2:D613))</f>
        <v>0</v>
      </c>
    </row>
    <row r="614" spans="1:5" x14ac:dyDescent="0.3">
      <c r="A614" s="70" t="s">
        <v>148</v>
      </c>
      <c r="B614" s="71" t="s">
        <v>34</v>
      </c>
      <c r="C614" s="72">
        <v>0.31488338999999999</v>
      </c>
      <c r="D614">
        <f>IF(Recherche!$D$1='Base poids'!A614,1,0)</f>
        <v>0</v>
      </c>
      <c r="E614">
        <f>IF(D614=0,0,SUM($D$2:D614))</f>
        <v>0</v>
      </c>
    </row>
    <row r="615" spans="1:5" x14ac:dyDescent="0.3">
      <c r="A615" s="70" t="s">
        <v>148</v>
      </c>
      <c r="B615" s="71" t="s">
        <v>47</v>
      </c>
      <c r="C615" s="72">
        <v>0.17295566000000001</v>
      </c>
      <c r="D615">
        <f>IF(Recherche!$D$1='Base poids'!A615,1,0)</f>
        <v>0</v>
      </c>
      <c r="E615">
        <f>IF(D615=0,0,SUM($D$2:D615))</f>
        <v>0</v>
      </c>
    </row>
    <row r="616" spans="1:5" x14ac:dyDescent="0.3">
      <c r="A616" s="70" t="s">
        <v>148</v>
      </c>
      <c r="B616" s="71" t="s">
        <v>42</v>
      </c>
      <c r="C616" s="72">
        <v>0.10369332000000001</v>
      </c>
      <c r="D616">
        <f>IF(Recherche!$D$1='Base poids'!A616,1,0)</f>
        <v>0</v>
      </c>
      <c r="E616">
        <f>IF(D616=0,0,SUM($D$2:D616))</f>
        <v>0</v>
      </c>
    </row>
    <row r="617" spans="1:5" x14ac:dyDescent="0.3">
      <c r="A617" s="70" t="s">
        <v>148</v>
      </c>
      <c r="B617" s="71" t="s">
        <v>31</v>
      </c>
      <c r="C617" s="72">
        <v>5.0645580000000003E-2</v>
      </c>
      <c r="D617">
        <f>IF(Recherche!$D$1='Base poids'!A617,1,0)</f>
        <v>0</v>
      </c>
      <c r="E617">
        <f>IF(D617=0,0,SUM($D$2:D617))</f>
        <v>0</v>
      </c>
    </row>
    <row r="618" spans="1:5" x14ac:dyDescent="0.3">
      <c r="A618" s="70" t="s">
        <v>150</v>
      </c>
      <c r="B618" s="73" t="s">
        <v>1412</v>
      </c>
      <c r="C618" s="72">
        <v>0.37606079999999997</v>
      </c>
      <c r="D618">
        <f>IF(Recherche!$D$1='Base poids'!A618,1,0)</f>
        <v>0</v>
      </c>
      <c r="E618">
        <f>IF(D618=0,0,SUM($D$2:D618))</f>
        <v>0</v>
      </c>
    </row>
    <row r="619" spans="1:5" x14ac:dyDescent="0.3">
      <c r="A619" s="70" t="s">
        <v>150</v>
      </c>
      <c r="B619" s="71" t="s">
        <v>47</v>
      </c>
      <c r="C619" s="72">
        <v>0.29000131000000001</v>
      </c>
      <c r="D619">
        <f>IF(Recherche!$D$1='Base poids'!A619,1,0)</f>
        <v>0</v>
      </c>
      <c r="E619">
        <f>IF(D619=0,0,SUM($D$2:D619))</f>
        <v>0</v>
      </c>
    </row>
    <row r="620" spans="1:5" x14ac:dyDescent="0.3">
      <c r="A620" s="70" t="s">
        <v>150</v>
      </c>
      <c r="B620" s="71" t="s">
        <v>34</v>
      </c>
      <c r="C620" s="72">
        <v>0.22378738000000001</v>
      </c>
      <c r="D620">
        <f>IF(Recherche!$D$1='Base poids'!A620,1,0)</f>
        <v>0</v>
      </c>
      <c r="E620">
        <f>IF(D620=0,0,SUM($D$2:D620))</f>
        <v>0</v>
      </c>
    </row>
    <row r="621" spans="1:5" x14ac:dyDescent="0.3">
      <c r="A621" s="70" t="s">
        <v>150</v>
      </c>
      <c r="B621" s="71" t="s">
        <v>31</v>
      </c>
      <c r="C621" s="72">
        <v>0.1101505</v>
      </c>
      <c r="D621">
        <f>IF(Recherche!$D$1='Base poids'!A621,1,0)</f>
        <v>0</v>
      </c>
      <c r="E621">
        <f>IF(D621=0,0,SUM($D$2:D621))</f>
        <v>0</v>
      </c>
    </row>
    <row r="622" spans="1:5" x14ac:dyDescent="0.3">
      <c r="A622" s="70" t="s">
        <v>450</v>
      </c>
      <c r="B622" s="73" t="s">
        <v>1411</v>
      </c>
      <c r="C622" s="72">
        <v>0.43430714999999998</v>
      </c>
      <c r="D622">
        <f>IF(Recherche!$D$1='Base poids'!A622,1,0)</f>
        <v>0</v>
      </c>
      <c r="E622">
        <f>IF(D622=0,0,SUM($D$2:D622))</f>
        <v>0</v>
      </c>
    </row>
    <row r="623" spans="1:5" x14ac:dyDescent="0.3">
      <c r="A623" s="70" t="s">
        <v>450</v>
      </c>
      <c r="B623" s="71" t="s">
        <v>34</v>
      </c>
      <c r="C623" s="72">
        <v>0.23575447999999999</v>
      </c>
      <c r="D623">
        <f>IF(Recherche!$D$1='Base poids'!A623,1,0)</f>
        <v>0</v>
      </c>
      <c r="E623">
        <f>IF(D623=0,0,SUM($D$2:D623))</f>
        <v>0</v>
      </c>
    </row>
    <row r="624" spans="1:5" x14ac:dyDescent="0.3">
      <c r="A624" s="70" t="s">
        <v>450</v>
      </c>
      <c r="B624" s="71" t="s">
        <v>47</v>
      </c>
      <c r="C624" s="72">
        <v>0.15411416999999999</v>
      </c>
      <c r="D624">
        <f>IF(Recherche!$D$1='Base poids'!A624,1,0)</f>
        <v>0</v>
      </c>
      <c r="E624">
        <f>IF(D624=0,0,SUM($D$2:D624))</f>
        <v>0</v>
      </c>
    </row>
    <row r="625" spans="1:5" x14ac:dyDescent="0.3">
      <c r="A625" s="70" t="s">
        <v>450</v>
      </c>
      <c r="B625" s="71" t="s">
        <v>42</v>
      </c>
      <c r="C625" s="72">
        <v>0.10962208</v>
      </c>
      <c r="D625">
        <f>IF(Recherche!$D$1='Base poids'!A625,1,0)</f>
        <v>0</v>
      </c>
      <c r="E625">
        <f>IF(D625=0,0,SUM($D$2:D625))</f>
        <v>0</v>
      </c>
    </row>
    <row r="626" spans="1:5" x14ac:dyDescent="0.3">
      <c r="A626" s="70" t="s">
        <v>450</v>
      </c>
      <c r="B626" s="71" t="s">
        <v>31</v>
      </c>
      <c r="C626" s="72">
        <v>6.6202090000000005E-2</v>
      </c>
      <c r="D626">
        <f>IF(Recherche!$D$1='Base poids'!A626,1,0)</f>
        <v>0</v>
      </c>
      <c r="E626">
        <f>IF(D626=0,0,SUM($D$2:D626))</f>
        <v>0</v>
      </c>
    </row>
    <row r="627" spans="1:5" x14ac:dyDescent="0.3">
      <c r="A627" s="70" t="s">
        <v>452</v>
      </c>
      <c r="B627" s="71" t="s">
        <v>34</v>
      </c>
      <c r="C627" s="72">
        <v>0.38380649999999999</v>
      </c>
      <c r="D627">
        <f>IF(Recherche!$D$1='Base poids'!A627,1,0)</f>
        <v>0</v>
      </c>
      <c r="E627">
        <f>IF(D627=0,0,SUM($D$2:D627))</f>
        <v>0</v>
      </c>
    </row>
    <row r="628" spans="1:5" x14ac:dyDescent="0.3">
      <c r="A628" s="70" t="s">
        <v>452</v>
      </c>
      <c r="B628" s="73" t="s">
        <v>1409</v>
      </c>
      <c r="C628" s="72">
        <v>0.26512197999999998</v>
      </c>
      <c r="D628">
        <f>IF(Recherche!$D$1='Base poids'!A628,1,0)</f>
        <v>0</v>
      </c>
      <c r="E628">
        <f>IF(D628=0,0,SUM($D$2:D628))</f>
        <v>0</v>
      </c>
    </row>
    <row r="629" spans="1:5" x14ac:dyDescent="0.3">
      <c r="A629" s="70" t="s">
        <v>452</v>
      </c>
      <c r="B629" s="71" t="s">
        <v>47</v>
      </c>
      <c r="C629" s="72">
        <v>0.18010471</v>
      </c>
      <c r="D629">
        <f>IF(Recherche!$D$1='Base poids'!A629,1,0)</f>
        <v>0</v>
      </c>
      <c r="E629">
        <f>IF(D629=0,0,SUM($D$2:D629))</f>
        <v>0</v>
      </c>
    </row>
    <row r="630" spans="1:5" x14ac:dyDescent="0.3">
      <c r="A630" s="70" t="s">
        <v>452</v>
      </c>
      <c r="B630" s="71" t="s">
        <v>18</v>
      </c>
      <c r="C630" s="72">
        <v>0.12732684</v>
      </c>
      <c r="D630">
        <f>IF(Recherche!$D$1='Base poids'!A630,1,0)</f>
        <v>0</v>
      </c>
      <c r="E630">
        <f>IF(D630=0,0,SUM($D$2:D630))</f>
        <v>0</v>
      </c>
    </row>
    <row r="631" spans="1:5" x14ac:dyDescent="0.3">
      <c r="A631" s="70" t="s">
        <v>452</v>
      </c>
      <c r="B631" s="71" t="s">
        <v>31</v>
      </c>
      <c r="C631" s="72">
        <v>4.3639949999999997E-2</v>
      </c>
      <c r="D631">
        <f>IF(Recherche!$D$1='Base poids'!A631,1,0)</f>
        <v>0</v>
      </c>
      <c r="E631">
        <f>IF(D631=0,0,SUM($D$2:D631))</f>
        <v>0</v>
      </c>
    </row>
    <row r="632" spans="1:5" x14ac:dyDescent="0.3">
      <c r="A632" s="70" t="s">
        <v>306</v>
      </c>
      <c r="B632" s="71" t="s">
        <v>42</v>
      </c>
      <c r="C632" s="72">
        <v>0.29991749000000001</v>
      </c>
      <c r="D632">
        <f>IF(Recherche!$D$1='Base poids'!A632,1,0)</f>
        <v>0</v>
      </c>
      <c r="E632">
        <f>IF(D632=0,0,SUM($D$2:D632))</f>
        <v>0</v>
      </c>
    </row>
    <row r="633" spans="1:5" x14ac:dyDescent="0.3">
      <c r="A633" s="70" t="s">
        <v>306</v>
      </c>
      <c r="B633" s="73" t="s">
        <v>1410</v>
      </c>
      <c r="C633" s="72">
        <v>0.22194718999999999</v>
      </c>
      <c r="D633">
        <f>IF(Recherche!$D$1='Base poids'!A633,1,0)</f>
        <v>0</v>
      </c>
      <c r="E633">
        <f>IF(D633=0,0,SUM($D$2:D633))</f>
        <v>0</v>
      </c>
    </row>
    <row r="634" spans="1:5" x14ac:dyDescent="0.3">
      <c r="A634" s="70" t="s">
        <v>306</v>
      </c>
      <c r="B634" s="71" t="s">
        <v>18</v>
      </c>
      <c r="C634" s="72">
        <v>0.20214520999999999</v>
      </c>
      <c r="D634">
        <f>IF(Recherche!$D$1='Base poids'!A634,1,0)</f>
        <v>0</v>
      </c>
      <c r="E634">
        <f>IF(D634=0,0,SUM($D$2:D634))</f>
        <v>0</v>
      </c>
    </row>
    <row r="635" spans="1:5" x14ac:dyDescent="0.3">
      <c r="A635" s="70" t="s">
        <v>306</v>
      </c>
      <c r="B635" s="71" t="s">
        <v>34</v>
      </c>
      <c r="C635" s="72">
        <v>0.16501650000000001</v>
      </c>
      <c r="D635">
        <f>IF(Recherche!$D$1='Base poids'!A635,1,0)</f>
        <v>0</v>
      </c>
      <c r="E635">
        <f>IF(D635=0,0,SUM($D$2:D635))</f>
        <v>0</v>
      </c>
    </row>
    <row r="636" spans="1:5" x14ac:dyDescent="0.3">
      <c r="A636" s="70" t="s">
        <v>306</v>
      </c>
      <c r="B636" s="71" t="s">
        <v>31</v>
      </c>
      <c r="C636" s="72">
        <v>0.11097359</v>
      </c>
      <c r="D636">
        <f>IF(Recherche!$D$1='Base poids'!A636,1,0)</f>
        <v>0</v>
      </c>
      <c r="E636">
        <f>IF(D636=0,0,SUM($D$2:D636))</f>
        <v>0</v>
      </c>
    </row>
    <row r="637" spans="1:5" x14ac:dyDescent="0.3">
      <c r="A637" s="70" t="s">
        <v>454</v>
      </c>
      <c r="B637" s="73" t="s">
        <v>1417</v>
      </c>
      <c r="C637" s="72">
        <v>0.35580023</v>
      </c>
      <c r="D637">
        <f>IF(Recherche!$D$1='Base poids'!A637,1,0)</f>
        <v>0</v>
      </c>
      <c r="E637">
        <f>IF(D637=0,0,SUM($D$2:D637))</f>
        <v>0</v>
      </c>
    </row>
    <row r="638" spans="1:5" x14ac:dyDescent="0.3">
      <c r="A638" s="70" t="s">
        <v>454</v>
      </c>
      <c r="B638" s="71" t="s">
        <v>31</v>
      </c>
      <c r="C638" s="72">
        <v>0.17036763999999999</v>
      </c>
      <c r="D638">
        <f>IF(Recherche!$D$1='Base poids'!A638,1,0)</f>
        <v>0</v>
      </c>
      <c r="E638">
        <f>IF(D638=0,0,SUM($D$2:D638))</f>
        <v>0</v>
      </c>
    </row>
    <row r="639" spans="1:5" x14ac:dyDescent="0.3">
      <c r="A639" s="70" t="s">
        <v>454</v>
      </c>
      <c r="B639" s="71" t="s">
        <v>34</v>
      </c>
      <c r="C639" s="72">
        <v>0.12452778</v>
      </c>
      <c r="D639">
        <f>IF(Recherche!$D$1='Base poids'!A639,1,0)</f>
        <v>0</v>
      </c>
      <c r="E639">
        <f>IF(D639=0,0,SUM($D$2:D639))</f>
        <v>0</v>
      </c>
    </row>
    <row r="640" spans="1:5" x14ac:dyDescent="0.3">
      <c r="A640" s="70" t="s">
        <v>454</v>
      </c>
      <c r="B640" s="71" t="s">
        <v>42</v>
      </c>
      <c r="C640" s="72">
        <v>0.11817009000000001</v>
      </c>
      <c r="D640">
        <f>IF(Recherche!$D$1='Base poids'!A640,1,0)</f>
        <v>0</v>
      </c>
      <c r="E640">
        <f>IF(D640=0,0,SUM($D$2:D640))</f>
        <v>0</v>
      </c>
    </row>
    <row r="641" spans="1:5" x14ac:dyDescent="0.3">
      <c r="A641" s="70" t="s">
        <v>454</v>
      </c>
      <c r="B641" s="71" t="s">
        <v>18</v>
      </c>
      <c r="C641" s="72">
        <v>0.11664977</v>
      </c>
      <c r="D641">
        <f>IF(Recherche!$D$1='Base poids'!A641,1,0)</f>
        <v>0</v>
      </c>
      <c r="E641">
        <f>IF(D641=0,0,SUM($D$2:D641))</f>
        <v>0</v>
      </c>
    </row>
    <row r="642" spans="1:5" x14ac:dyDescent="0.3">
      <c r="A642" s="70" t="s">
        <v>454</v>
      </c>
      <c r="B642" s="71" t="s">
        <v>47</v>
      </c>
      <c r="C642" s="72">
        <v>0.11448447</v>
      </c>
      <c r="D642">
        <f>IF(Recherche!$D$1='Base poids'!A642,1,0)</f>
        <v>0</v>
      </c>
      <c r="E642">
        <f>IF(D642=0,0,SUM($D$2:D642))</f>
        <v>0</v>
      </c>
    </row>
    <row r="643" spans="1:5" x14ac:dyDescent="0.3">
      <c r="A643" s="70" t="s">
        <v>698</v>
      </c>
      <c r="B643" s="71" t="s">
        <v>34</v>
      </c>
      <c r="C643" s="72">
        <v>0.33019999999999999</v>
      </c>
      <c r="D643">
        <f>IF(Recherche!$D$1='Base poids'!A643,1,0)</f>
        <v>0</v>
      </c>
      <c r="E643">
        <f>IF(D643=0,0,SUM($D$2:D643))</f>
        <v>0</v>
      </c>
    </row>
    <row r="644" spans="1:5" x14ac:dyDescent="0.3">
      <c r="A644" s="70" t="s">
        <v>698</v>
      </c>
      <c r="B644" s="71" t="s">
        <v>47</v>
      </c>
      <c r="C644" s="72">
        <v>0.2152</v>
      </c>
      <c r="D644">
        <f>IF(Recherche!$D$1='Base poids'!A644,1,0)</f>
        <v>0</v>
      </c>
      <c r="E644">
        <f>IF(D644=0,0,SUM($D$2:D644))</f>
        <v>0</v>
      </c>
    </row>
    <row r="645" spans="1:5" x14ac:dyDescent="0.3">
      <c r="A645" s="70" t="s">
        <v>698</v>
      </c>
      <c r="B645" s="73" t="s">
        <v>1412</v>
      </c>
      <c r="C645" s="72">
        <v>0.19070000000000001</v>
      </c>
      <c r="D645">
        <f>IF(Recherche!$D$1='Base poids'!A645,1,0)</f>
        <v>0</v>
      </c>
      <c r="E645">
        <f>IF(D645=0,0,SUM($D$2:D645))</f>
        <v>0</v>
      </c>
    </row>
    <row r="646" spans="1:5" x14ac:dyDescent="0.3">
      <c r="A646" s="70" t="s">
        <v>698</v>
      </c>
      <c r="B646" s="71" t="s">
        <v>42</v>
      </c>
      <c r="C646" s="72">
        <v>0.14630000000000001</v>
      </c>
      <c r="D646">
        <f>IF(Recherche!$D$1='Base poids'!A646,1,0)</f>
        <v>0</v>
      </c>
      <c r="E646">
        <f>IF(D646=0,0,SUM($D$2:D646))</f>
        <v>0</v>
      </c>
    </row>
    <row r="647" spans="1:5" x14ac:dyDescent="0.3">
      <c r="A647" s="70" t="s">
        <v>698</v>
      </c>
      <c r="B647" s="71" t="s">
        <v>31</v>
      </c>
      <c r="C647" s="72">
        <v>0.1177</v>
      </c>
      <c r="D647">
        <f>IF(Recherche!$D$1='Base poids'!A647,1,0)</f>
        <v>0</v>
      </c>
      <c r="E647">
        <f>IF(D647=0,0,SUM($D$2:D647))</f>
        <v>0</v>
      </c>
    </row>
    <row r="648" spans="1:5" x14ac:dyDescent="0.3">
      <c r="A648" s="70" t="s">
        <v>456</v>
      </c>
      <c r="B648" s="71" t="s">
        <v>1241</v>
      </c>
      <c r="C648" s="72">
        <v>0.38850000000000001</v>
      </c>
      <c r="D648">
        <f>IF(Recherche!$D$1='Base poids'!A648,1,0)</f>
        <v>0</v>
      </c>
      <c r="E648">
        <f>IF(D648=0,0,SUM($D$2:D648))</f>
        <v>0</v>
      </c>
    </row>
    <row r="649" spans="1:5" x14ac:dyDescent="0.3">
      <c r="A649" s="70" t="s">
        <v>456</v>
      </c>
      <c r="B649" s="71" t="s">
        <v>34</v>
      </c>
      <c r="C649" s="72">
        <v>0.27429999999999999</v>
      </c>
      <c r="D649">
        <f>IF(Recherche!$D$1='Base poids'!A649,1,0)</f>
        <v>0</v>
      </c>
      <c r="E649">
        <f>IF(D649=0,0,SUM($D$2:D649))</f>
        <v>0</v>
      </c>
    </row>
    <row r="650" spans="1:5" x14ac:dyDescent="0.3">
      <c r="A650" s="70" t="s">
        <v>456</v>
      </c>
      <c r="B650" s="73" t="s">
        <v>1414</v>
      </c>
      <c r="C650" s="72">
        <v>0.22370000000000001</v>
      </c>
      <c r="D650">
        <f>IF(Recherche!$D$1='Base poids'!A650,1,0)</f>
        <v>0</v>
      </c>
      <c r="E650">
        <f>IF(D650=0,0,SUM($D$2:D650))</f>
        <v>0</v>
      </c>
    </row>
    <row r="651" spans="1:5" x14ac:dyDescent="0.3">
      <c r="A651" s="70" t="s">
        <v>456</v>
      </c>
      <c r="B651" s="71" t="s">
        <v>47</v>
      </c>
      <c r="C651" s="72">
        <v>0.1135</v>
      </c>
      <c r="D651">
        <f>IF(Recherche!$D$1='Base poids'!A651,1,0)</f>
        <v>0</v>
      </c>
      <c r="E651">
        <f>IF(D651=0,0,SUM($D$2:D651))</f>
        <v>0</v>
      </c>
    </row>
    <row r="652" spans="1:5" x14ac:dyDescent="0.3">
      <c r="A652" s="70" t="s">
        <v>152</v>
      </c>
      <c r="B652" s="71" t="s">
        <v>34</v>
      </c>
      <c r="C652" s="72">
        <v>0.30407391</v>
      </c>
      <c r="D652">
        <f>IF(Recherche!$D$1='Base poids'!A652,1,0)</f>
        <v>0</v>
      </c>
      <c r="E652">
        <f>IF(D652=0,0,SUM($D$2:D652))</f>
        <v>0</v>
      </c>
    </row>
    <row r="653" spans="1:5" x14ac:dyDescent="0.3">
      <c r="A653" s="70" t="s">
        <v>152</v>
      </c>
      <c r="B653" s="73" t="s">
        <v>1410</v>
      </c>
      <c r="C653" s="72">
        <v>0.22671146</v>
      </c>
      <c r="D653">
        <f>IF(Recherche!$D$1='Base poids'!A653,1,0)</f>
        <v>0</v>
      </c>
      <c r="E653">
        <f>IF(D653=0,0,SUM($D$2:D653))</f>
        <v>0</v>
      </c>
    </row>
    <row r="654" spans="1:5" x14ac:dyDescent="0.3">
      <c r="A654" s="70" t="s">
        <v>152</v>
      </c>
      <c r="B654" s="71" t="s">
        <v>42</v>
      </c>
      <c r="C654" s="72">
        <v>0.17606047</v>
      </c>
      <c r="D654">
        <f>IF(Recherche!$D$1='Base poids'!A654,1,0)</f>
        <v>0</v>
      </c>
      <c r="E654">
        <f>IF(D654=0,0,SUM($D$2:D654))</f>
        <v>0</v>
      </c>
    </row>
    <row r="655" spans="1:5" x14ac:dyDescent="0.3">
      <c r="A655" s="70" t="s">
        <v>152</v>
      </c>
      <c r="B655" s="71" t="s">
        <v>47</v>
      </c>
      <c r="C655" s="72">
        <v>0.1747165</v>
      </c>
      <c r="D655">
        <f>IF(Recherche!$D$1='Base poids'!A655,1,0)</f>
        <v>0</v>
      </c>
      <c r="E655">
        <f>IF(D655=0,0,SUM($D$2:D655))</f>
        <v>0</v>
      </c>
    </row>
    <row r="656" spans="1:5" x14ac:dyDescent="0.3">
      <c r="A656" s="70" t="s">
        <v>152</v>
      </c>
      <c r="B656" s="71" t="s">
        <v>18</v>
      </c>
      <c r="C656" s="72">
        <v>0.10247795</v>
      </c>
      <c r="D656">
        <f>IF(Recherche!$D$1='Base poids'!A656,1,0)</f>
        <v>0</v>
      </c>
      <c r="E656">
        <f>IF(D656=0,0,SUM($D$2:D656))</f>
        <v>0</v>
      </c>
    </row>
    <row r="657" spans="1:5" x14ac:dyDescent="0.3">
      <c r="A657" s="70" t="s">
        <v>152</v>
      </c>
      <c r="B657" s="71" t="s">
        <v>31</v>
      </c>
      <c r="C657" s="72">
        <v>1.595968E-2</v>
      </c>
      <c r="D657">
        <f>IF(Recherche!$D$1='Base poids'!A657,1,0)</f>
        <v>0</v>
      </c>
      <c r="E657">
        <f>IF(D657=0,0,SUM($D$2:D657))</f>
        <v>0</v>
      </c>
    </row>
    <row r="658" spans="1:5" x14ac:dyDescent="0.3">
      <c r="A658" s="70" t="s">
        <v>457</v>
      </c>
      <c r="B658" s="73" t="s">
        <v>1414</v>
      </c>
      <c r="C658" s="72">
        <v>0.35550916999999999</v>
      </c>
      <c r="D658">
        <f>IF(Recherche!$D$1='Base poids'!A658,1,0)</f>
        <v>0</v>
      </c>
      <c r="E658">
        <f>IF(D658=0,0,SUM($D$2:D658))</f>
        <v>0</v>
      </c>
    </row>
    <row r="659" spans="1:5" x14ac:dyDescent="0.3">
      <c r="A659" s="70" t="s">
        <v>457</v>
      </c>
      <c r="B659" s="71" t="s">
        <v>31</v>
      </c>
      <c r="C659" s="72">
        <v>0.22157152999999999</v>
      </c>
      <c r="D659">
        <f>IF(Recherche!$D$1='Base poids'!A659,1,0)</f>
        <v>0</v>
      </c>
      <c r="E659">
        <f>IF(D659=0,0,SUM($D$2:D659))</f>
        <v>0</v>
      </c>
    </row>
    <row r="660" spans="1:5" x14ac:dyDescent="0.3">
      <c r="A660" s="70" t="s">
        <v>457</v>
      </c>
      <c r="B660" s="71" t="s">
        <v>34</v>
      </c>
      <c r="C660" s="72">
        <v>0.18466506999999999</v>
      </c>
      <c r="D660">
        <f>IF(Recherche!$D$1='Base poids'!A660,1,0)</f>
        <v>0</v>
      </c>
      <c r="E660">
        <f>IF(D660=0,0,SUM($D$2:D660))</f>
        <v>0</v>
      </c>
    </row>
    <row r="661" spans="1:5" x14ac:dyDescent="0.3">
      <c r="A661" s="70" t="s">
        <v>457</v>
      </c>
      <c r="B661" s="71" t="s">
        <v>42</v>
      </c>
      <c r="C661" s="72">
        <v>0.13395857</v>
      </c>
      <c r="D661">
        <f>IF(Recherche!$D$1='Base poids'!A661,1,0)</f>
        <v>0</v>
      </c>
      <c r="E661">
        <f>IF(D661=0,0,SUM($D$2:D661))</f>
        <v>0</v>
      </c>
    </row>
    <row r="662" spans="1:5" x14ac:dyDescent="0.3">
      <c r="A662" s="70" t="s">
        <v>457</v>
      </c>
      <c r="B662" s="71" t="s">
        <v>47</v>
      </c>
      <c r="C662" s="72">
        <v>0.10429563</v>
      </c>
      <c r="D662">
        <f>IF(Recherche!$D$1='Base poids'!A662,1,0)</f>
        <v>0</v>
      </c>
      <c r="E662">
        <f>IF(D662=0,0,SUM($D$2:D662))</f>
        <v>0</v>
      </c>
    </row>
    <row r="663" spans="1:5" x14ac:dyDescent="0.3">
      <c r="A663" s="70" t="s">
        <v>459</v>
      </c>
      <c r="B663" s="71" t="s">
        <v>34</v>
      </c>
      <c r="C663" s="72">
        <v>0.33048918999999999</v>
      </c>
      <c r="D663">
        <f>IF(Recherche!$D$1='Base poids'!A663,1,0)</f>
        <v>0</v>
      </c>
      <c r="E663">
        <f>IF(D663=0,0,SUM($D$2:D663))</f>
        <v>0</v>
      </c>
    </row>
    <row r="664" spans="1:5" x14ac:dyDescent="0.3">
      <c r="A664" s="70" t="s">
        <v>459</v>
      </c>
      <c r="B664" s="73" t="s">
        <v>1410</v>
      </c>
      <c r="C664" s="72">
        <v>0.26166096999999999</v>
      </c>
      <c r="D664">
        <f>IF(Recherche!$D$1='Base poids'!A664,1,0)</f>
        <v>0</v>
      </c>
      <c r="E664">
        <f>IF(D664=0,0,SUM($D$2:D664))</f>
        <v>0</v>
      </c>
    </row>
    <row r="665" spans="1:5" x14ac:dyDescent="0.3">
      <c r="A665" s="70" t="s">
        <v>459</v>
      </c>
      <c r="B665" s="71" t="s">
        <v>42</v>
      </c>
      <c r="C665" s="72">
        <v>0.21729237000000001</v>
      </c>
      <c r="D665">
        <f>IF(Recherche!$D$1='Base poids'!A665,1,0)</f>
        <v>0</v>
      </c>
      <c r="E665">
        <f>IF(D665=0,0,SUM($D$2:D665))</f>
        <v>0</v>
      </c>
    </row>
    <row r="666" spans="1:5" x14ac:dyDescent="0.3">
      <c r="A666" s="70" t="s">
        <v>459</v>
      </c>
      <c r="B666" s="71" t="s">
        <v>47</v>
      </c>
      <c r="C666" s="72">
        <v>0.1029579</v>
      </c>
      <c r="D666">
        <f>IF(Recherche!$D$1='Base poids'!A666,1,0)</f>
        <v>0</v>
      </c>
      <c r="E666">
        <f>IF(D666=0,0,SUM($D$2:D666))</f>
        <v>0</v>
      </c>
    </row>
    <row r="667" spans="1:5" x14ac:dyDescent="0.3">
      <c r="A667" s="70" t="s">
        <v>459</v>
      </c>
      <c r="B667" s="71" t="s">
        <v>18</v>
      </c>
      <c r="C667" s="72">
        <v>8.7599540000000004E-2</v>
      </c>
      <c r="D667">
        <f>IF(Recherche!$D$1='Base poids'!A667,1,0)</f>
        <v>0</v>
      </c>
      <c r="E667">
        <f>IF(D667=0,0,SUM($D$2:D667))</f>
        <v>0</v>
      </c>
    </row>
    <row r="668" spans="1:5" x14ac:dyDescent="0.3">
      <c r="A668" s="70" t="s">
        <v>154</v>
      </c>
      <c r="B668" s="71" t="s">
        <v>34</v>
      </c>
      <c r="C668" s="72">
        <v>0.50005717000000005</v>
      </c>
      <c r="D668">
        <f>IF(Recherche!$D$1='Base poids'!A668,1,0)</f>
        <v>0</v>
      </c>
      <c r="E668">
        <f>IF(D668=0,0,SUM($D$2:D668))</f>
        <v>0</v>
      </c>
    </row>
    <row r="669" spans="1:5" x14ac:dyDescent="0.3">
      <c r="A669" s="70" t="s">
        <v>154</v>
      </c>
      <c r="B669" s="71" t="s">
        <v>47</v>
      </c>
      <c r="C669" s="72">
        <v>0.23230359</v>
      </c>
      <c r="D669">
        <f>IF(Recherche!$D$1='Base poids'!A669,1,0)</f>
        <v>0</v>
      </c>
      <c r="E669">
        <f>IF(D669=0,0,SUM($D$2:D669))</f>
        <v>0</v>
      </c>
    </row>
    <row r="670" spans="1:5" x14ac:dyDescent="0.3">
      <c r="A670" s="70" t="s">
        <v>154</v>
      </c>
      <c r="B670" s="73" t="s">
        <v>1411</v>
      </c>
      <c r="C670" s="72">
        <v>0.22173393999999999</v>
      </c>
      <c r="D670">
        <f>IF(Recherche!$D$1='Base poids'!A670,1,0)</f>
        <v>0</v>
      </c>
      <c r="E670">
        <f>IF(D670=0,0,SUM($D$2:D670))</f>
        <v>0</v>
      </c>
    </row>
    <row r="671" spans="1:5" x14ac:dyDescent="0.3">
      <c r="A671" s="70" t="s">
        <v>154</v>
      </c>
      <c r="B671" s="71" t="s">
        <v>31</v>
      </c>
      <c r="C671" s="72">
        <v>4.590528E-2</v>
      </c>
      <c r="D671">
        <f>IF(Recherche!$D$1='Base poids'!A671,1,0)</f>
        <v>0</v>
      </c>
      <c r="E671">
        <f>IF(D671=0,0,SUM($D$2:D671))</f>
        <v>0</v>
      </c>
    </row>
    <row r="672" spans="1:5" x14ac:dyDescent="0.3">
      <c r="A672" s="70" t="s">
        <v>156</v>
      </c>
      <c r="B672" s="71" t="s">
        <v>34</v>
      </c>
      <c r="C672" s="72">
        <v>0.59669170000000005</v>
      </c>
      <c r="D672">
        <f>IF(Recherche!$D$1='Base poids'!A672,1,0)</f>
        <v>0</v>
      </c>
      <c r="E672">
        <f>IF(D672=0,0,SUM($D$2:D672))</f>
        <v>0</v>
      </c>
    </row>
    <row r="673" spans="1:5" x14ac:dyDescent="0.3">
      <c r="A673" s="70" t="s">
        <v>156</v>
      </c>
      <c r="B673" s="73" t="s">
        <v>1411</v>
      </c>
      <c r="C673" s="72">
        <v>0.19177783000000001</v>
      </c>
      <c r="D673">
        <f>IF(Recherche!$D$1='Base poids'!A673,1,0)</f>
        <v>0</v>
      </c>
      <c r="E673">
        <f>IF(D673=0,0,SUM($D$2:D673))</f>
        <v>0</v>
      </c>
    </row>
    <row r="674" spans="1:5" x14ac:dyDescent="0.3">
      <c r="A674" s="70" t="s">
        <v>156</v>
      </c>
      <c r="B674" s="71" t="s">
        <v>47</v>
      </c>
      <c r="C674" s="72">
        <v>0.16316478000000001</v>
      </c>
      <c r="D674">
        <f>IF(Recherche!$D$1='Base poids'!A674,1,0)</f>
        <v>0</v>
      </c>
      <c r="E674">
        <f>IF(D674=0,0,SUM($D$2:D674))</f>
        <v>0</v>
      </c>
    </row>
    <row r="675" spans="1:5" x14ac:dyDescent="0.3">
      <c r="A675" s="70" t="s">
        <v>156</v>
      </c>
      <c r="B675" s="71" t="s">
        <v>31</v>
      </c>
      <c r="C675" s="72">
        <v>4.8365669999999999E-2</v>
      </c>
      <c r="D675">
        <f>IF(Recherche!$D$1='Base poids'!A675,1,0)</f>
        <v>0</v>
      </c>
      <c r="E675">
        <f>IF(D675=0,0,SUM($D$2:D675))</f>
        <v>0</v>
      </c>
    </row>
    <row r="676" spans="1:5" x14ac:dyDescent="0.3">
      <c r="A676" s="70" t="s">
        <v>461</v>
      </c>
      <c r="B676" s="73" t="s">
        <v>1411</v>
      </c>
      <c r="C676" s="72">
        <v>0.30638586000000001</v>
      </c>
      <c r="D676">
        <f>IF(Recherche!$D$1='Base poids'!A676,1,0)</f>
        <v>0</v>
      </c>
      <c r="E676">
        <f>IF(D676=0,0,SUM($D$2:D676))</f>
        <v>0</v>
      </c>
    </row>
    <row r="677" spans="1:5" x14ac:dyDescent="0.3">
      <c r="A677" s="70" t="s">
        <v>461</v>
      </c>
      <c r="B677" s="71" t="s">
        <v>34</v>
      </c>
      <c r="C677" s="72">
        <v>0.26630433999999997</v>
      </c>
      <c r="D677">
        <f>IF(Recherche!$D$1='Base poids'!A677,1,0)</f>
        <v>0</v>
      </c>
      <c r="E677">
        <f>IF(D677=0,0,SUM($D$2:D677))</f>
        <v>0</v>
      </c>
    </row>
    <row r="678" spans="1:5" x14ac:dyDescent="0.3">
      <c r="A678" s="70" t="s">
        <v>461</v>
      </c>
      <c r="B678" s="71" t="s">
        <v>47</v>
      </c>
      <c r="C678" s="72">
        <v>0.24184781999999999</v>
      </c>
      <c r="D678">
        <f>IF(Recherche!$D$1='Base poids'!A678,1,0)</f>
        <v>0</v>
      </c>
      <c r="E678">
        <f>IF(D678=0,0,SUM($D$2:D678))</f>
        <v>0</v>
      </c>
    </row>
    <row r="679" spans="1:5" x14ac:dyDescent="0.3">
      <c r="A679" s="70" t="s">
        <v>461</v>
      </c>
      <c r="B679" s="71" t="s">
        <v>42</v>
      </c>
      <c r="C679" s="72">
        <v>0.16123187999999999</v>
      </c>
      <c r="D679">
        <f>IF(Recherche!$D$1='Base poids'!A679,1,0)</f>
        <v>0</v>
      </c>
      <c r="E679">
        <f>IF(D679=0,0,SUM($D$2:D679))</f>
        <v>0</v>
      </c>
    </row>
    <row r="680" spans="1:5" x14ac:dyDescent="0.3">
      <c r="A680" s="70" t="s">
        <v>461</v>
      </c>
      <c r="B680" s="71" t="s">
        <v>31</v>
      </c>
      <c r="C680" s="72">
        <v>2.4230069999999999E-2</v>
      </c>
      <c r="D680">
        <f>IF(Recherche!$D$1='Base poids'!A680,1,0)</f>
        <v>0</v>
      </c>
      <c r="E680">
        <f>IF(D680=0,0,SUM($D$2:D680))</f>
        <v>0</v>
      </c>
    </row>
    <row r="681" spans="1:5" x14ac:dyDescent="0.3">
      <c r="A681" s="70" t="s">
        <v>463</v>
      </c>
      <c r="B681" s="71" t="s">
        <v>47</v>
      </c>
      <c r="C681" s="72">
        <v>0.37711254</v>
      </c>
      <c r="D681">
        <f>IF(Recherche!$D$1='Base poids'!A681,1,0)</f>
        <v>0</v>
      </c>
      <c r="E681">
        <f>IF(D681=0,0,SUM($D$2:D681))</f>
        <v>0</v>
      </c>
    </row>
    <row r="682" spans="1:5" x14ac:dyDescent="0.3">
      <c r="A682" s="70" t="s">
        <v>463</v>
      </c>
      <c r="B682" s="73" t="s">
        <v>1410</v>
      </c>
      <c r="C682" s="72">
        <v>0.29458826999999999</v>
      </c>
      <c r="D682">
        <f>IF(Recherche!$D$1='Base poids'!A682,1,0)</f>
        <v>0</v>
      </c>
      <c r="E682">
        <f>IF(D682=0,0,SUM($D$2:D682))</f>
        <v>0</v>
      </c>
    </row>
    <row r="683" spans="1:5" x14ac:dyDescent="0.3">
      <c r="A683" s="70" t="s">
        <v>463</v>
      </c>
      <c r="B683" s="71" t="s">
        <v>34</v>
      </c>
      <c r="C683" s="72">
        <v>0.29045306999999998</v>
      </c>
      <c r="D683">
        <f>IF(Recherche!$D$1='Base poids'!A683,1,0)</f>
        <v>0</v>
      </c>
      <c r="E683">
        <f>IF(D683=0,0,SUM($D$2:D683))</f>
        <v>0</v>
      </c>
    </row>
    <row r="684" spans="1:5" x14ac:dyDescent="0.3">
      <c r="A684" s="70" t="s">
        <v>463</v>
      </c>
      <c r="B684" s="71" t="s">
        <v>31</v>
      </c>
      <c r="C684" s="72">
        <v>3.7846089999999999E-2</v>
      </c>
      <c r="D684">
        <f>IF(Recherche!$D$1='Base poids'!A684,1,0)</f>
        <v>0</v>
      </c>
      <c r="E684">
        <f>IF(D684=0,0,SUM($D$2:D684))</f>
        <v>0</v>
      </c>
    </row>
    <row r="685" spans="1:5" x14ac:dyDescent="0.3">
      <c r="A685" s="70" t="s">
        <v>465</v>
      </c>
      <c r="B685" s="71" t="s">
        <v>47</v>
      </c>
      <c r="C685" s="72">
        <v>0.32486630999999999</v>
      </c>
      <c r="D685">
        <f>IF(Recherche!$D$1='Base poids'!A685,1,0)</f>
        <v>0</v>
      </c>
      <c r="E685">
        <f>IF(D685=0,0,SUM($D$2:D685))</f>
        <v>0</v>
      </c>
    </row>
    <row r="686" spans="1:5" x14ac:dyDescent="0.3">
      <c r="A686" s="70" t="s">
        <v>465</v>
      </c>
      <c r="B686" s="71" t="s">
        <v>42</v>
      </c>
      <c r="C686" s="72">
        <v>0.19251335999999999</v>
      </c>
      <c r="D686">
        <f>IF(Recherche!$D$1='Base poids'!A686,1,0)</f>
        <v>0</v>
      </c>
      <c r="E686">
        <f>IF(D686=0,0,SUM($D$2:D686))</f>
        <v>0</v>
      </c>
    </row>
    <row r="687" spans="1:5" x14ac:dyDescent="0.3">
      <c r="A687" s="70" t="s">
        <v>465</v>
      </c>
      <c r="B687" s="71" t="s">
        <v>34</v>
      </c>
      <c r="C687" s="72">
        <v>0.14839572000000001</v>
      </c>
      <c r="D687">
        <f>IF(Recherche!$D$1='Base poids'!A687,1,0)</f>
        <v>0</v>
      </c>
      <c r="E687">
        <f>IF(D687=0,0,SUM($D$2:D687))</f>
        <v>0</v>
      </c>
    </row>
    <row r="688" spans="1:5" x14ac:dyDescent="0.3">
      <c r="A688" s="70" t="s">
        <v>465</v>
      </c>
      <c r="B688" s="73" t="s">
        <v>1410</v>
      </c>
      <c r="C688" s="72">
        <v>0.14705882000000001</v>
      </c>
      <c r="D688">
        <f>IF(Recherche!$D$1='Base poids'!A688,1,0)</f>
        <v>0</v>
      </c>
      <c r="E688">
        <f>IF(D688=0,0,SUM($D$2:D688))</f>
        <v>0</v>
      </c>
    </row>
    <row r="689" spans="1:5" x14ac:dyDescent="0.3">
      <c r="A689" s="70" t="s">
        <v>465</v>
      </c>
      <c r="B689" s="71" t="s">
        <v>18</v>
      </c>
      <c r="C689" s="72">
        <v>0.10561497</v>
      </c>
      <c r="D689">
        <f>IF(Recherche!$D$1='Base poids'!A689,1,0)</f>
        <v>0</v>
      </c>
      <c r="E689">
        <f>IF(D689=0,0,SUM($D$2:D689))</f>
        <v>0</v>
      </c>
    </row>
    <row r="690" spans="1:5" x14ac:dyDescent="0.3">
      <c r="A690" s="70" t="s">
        <v>465</v>
      </c>
      <c r="B690" s="71" t="s">
        <v>31</v>
      </c>
      <c r="C690" s="72">
        <v>8.1550800000000007E-2</v>
      </c>
      <c r="D690">
        <f>IF(Recherche!$D$1='Base poids'!A690,1,0)</f>
        <v>0</v>
      </c>
      <c r="E690">
        <f>IF(D690=0,0,SUM($D$2:D690))</f>
        <v>0</v>
      </c>
    </row>
    <row r="691" spans="1:5" x14ac:dyDescent="0.3">
      <c r="A691" s="70" t="s">
        <v>158</v>
      </c>
      <c r="B691" s="71" t="s">
        <v>34</v>
      </c>
      <c r="C691" s="72">
        <v>0.48287036999999999</v>
      </c>
      <c r="D691">
        <f>IF(Recherche!$D$1='Base poids'!A691,1,0)</f>
        <v>0</v>
      </c>
      <c r="E691">
        <f>IF(D691=0,0,SUM($D$2:D691))</f>
        <v>0</v>
      </c>
    </row>
    <row r="692" spans="1:5" x14ac:dyDescent="0.3">
      <c r="A692" s="70" t="s">
        <v>158</v>
      </c>
      <c r="B692" s="73" t="s">
        <v>1410</v>
      </c>
      <c r="C692" s="72">
        <v>0.27129629</v>
      </c>
      <c r="D692">
        <f>IF(Recherche!$D$1='Base poids'!A692,1,0)</f>
        <v>0</v>
      </c>
      <c r="E692">
        <f>IF(D692=0,0,SUM($D$2:D692))</f>
        <v>0</v>
      </c>
    </row>
    <row r="693" spans="1:5" x14ac:dyDescent="0.3">
      <c r="A693" s="70" t="s">
        <v>158</v>
      </c>
      <c r="B693" s="71" t="s">
        <v>47</v>
      </c>
      <c r="C693" s="72">
        <v>0.19212962</v>
      </c>
      <c r="D693">
        <f>IF(Recherche!$D$1='Base poids'!A693,1,0)</f>
        <v>0</v>
      </c>
      <c r="E693">
        <f>IF(D693=0,0,SUM($D$2:D693))</f>
        <v>0</v>
      </c>
    </row>
    <row r="694" spans="1:5" x14ac:dyDescent="0.3">
      <c r="A694" s="70" t="s">
        <v>158</v>
      </c>
      <c r="B694" s="71" t="s">
        <v>31</v>
      </c>
      <c r="C694" s="72">
        <v>5.37037E-2</v>
      </c>
      <c r="D694">
        <f>IF(Recherche!$D$1='Base poids'!A694,1,0)</f>
        <v>0</v>
      </c>
      <c r="E694">
        <f>IF(D694=0,0,SUM($D$2:D694))</f>
        <v>0</v>
      </c>
    </row>
    <row r="695" spans="1:5" x14ac:dyDescent="0.3">
      <c r="A695" s="70" t="s">
        <v>160</v>
      </c>
      <c r="B695" s="71" t="s">
        <v>31</v>
      </c>
      <c r="C695" s="72">
        <v>0.29836569000000002</v>
      </c>
      <c r="D695">
        <f>IF(Recherche!$D$1='Base poids'!A695,1,0)</f>
        <v>0</v>
      </c>
      <c r="E695">
        <f>IF(D695=0,0,SUM($D$2:D695))</f>
        <v>0</v>
      </c>
    </row>
    <row r="696" spans="1:5" x14ac:dyDescent="0.3">
      <c r="A696" s="70" t="s">
        <v>160</v>
      </c>
      <c r="B696" s="71" t="s">
        <v>34</v>
      </c>
      <c r="C696" s="72">
        <v>0.197411</v>
      </c>
      <c r="D696">
        <f>IF(Recherche!$D$1='Base poids'!A696,1,0)</f>
        <v>0</v>
      </c>
      <c r="E696">
        <f>IF(D696=0,0,SUM($D$2:D696))</f>
        <v>0</v>
      </c>
    </row>
    <row r="697" spans="1:5" x14ac:dyDescent="0.3">
      <c r="A697" s="70" t="s">
        <v>160</v>
      </c>
      <c r="B697" s="71" t="s">
        <v>47</v>
      </c>
      <c r="C697" s="72">
        <v>0.18491369999999999</v>
      </c>
      <c r="D697">
        <f>IF(Recherche!$D$1='Base poids'!A697,1,0)</f>
        <v>0</v>
      </c>
      <c r="E697">
        <f>IF(D697=0,0,SUM($D$2:D697))</f>
        <v>0</v>
      </c>
    </row>
    <row r="698" spans="1:5" x14ac:dyDescent="0.3">
      <c r="A698" s="70" t="s">
        <v>160</v>
      </c>
      <c r="B698" s="73" t="s">
        <v>1410</v>
      </c>
      <c r="C698" s="72">
        <v>0.17907227000000001</v>
      </c>
      <c r="D698">
        <f>IF(Recherche!$D$1='Base poids'!A698,1,0)</f>
        <v>0</v>
      </c>
      <c r="E698">
        <f>IF(D698=0,0,SUM($D$2:D698))</f>
        <v>0</v>
      </c>
    </row>
    <row r="699" spans="1:5" x14ac:dyDescent="0.3">
      <c r="A699" s="70" t="s">
        <v>160</v>
      </c>
      <c r="B699" s="71" t="s">
        <v>42</v>
      </c>
      <c r="C699" s="72">
        <v>0.14023732</v>
      </c>
      <c r="D699">
        <f>IF(Recherche!$D$1='Base poids'!A699,1,0)</f>
        <v>0</v>
      </c>
      <c r="E699">
        <f>IF(D699=0,0,SUM($D$2:D699))</f>
        <v>0</v>
      </c>
    </row>
    <row r="700" spans="1:5" x14ac:dyDescent="0.3">
      <c r="A700" s="70" t="s">
        <v>162</v>
      </c>
      <c r="B700" s="71" t="s">
        <v>34</v>
      </c>
      <c r="C700" s="72">
        <v>0.34731037999999997</v>
      </c>
      <c r="D700">
        <f>IF(Recherche!$D$1='Base poids'!A700,1,0)</f>
        <v>0</v>
      </c>
      <c r="E700">
        <f>IF(D700=0,0,SUM($D$2:D700))</f>
        <v>0</v>
      </c>
    </row>
    <row r="701" spans="1:5" x14ac:dyDescent="0.3">
      <c r="A701" s="70" t="s">
        <v>162</v>
      </c>
      <c r="B701" s="73" t="s">
        <v>1415</v>
      </c>
      <c r="C701" s="72">
        <v>0.31616740999999998</v>
      </c>
      <c r="D701">
        <f>IF(Recherche!$D$1='Base poids'!A701,1,0)</f>
        <v>0</v>
      </c>
      <c r="E701">
        <f>IF(D701=0,0,SUM($D$2:D701))</f>
        <v>0</v>
      </c>
    </row>
    <row r="702" spans="1:5" x14ac:dyDescent="0.3">
      <c r="A702" s="70" t="s">
        <v>162</v>
      </c>
      <c r="B702" s="71" t="s">
        <v>31</v>
      </c>
      <c r="C702" s="72">
        <v>0.19134646</v>
      </c>
      <c r="D702">
        <f>IF(Recherche!$D$1='Base poids'!A702,1,0)</f>
        <v>0</v>
      </c>
      <c r="E702">
        <f>IF(D702=0,0,SUM($D$2:D702))</f>
        <v>0</v>
      </c>
    </row>
    <row r="703" spans="1:5" x14ac:dyDescent="0.3">
      <c r="A703" s="70" t="s">
        <v>162</v>
      </c>
      <c r="B703" s="71" t="s">
        <v>47</v>
      </c>
      <c r="C703" s="72">
        <v>0.14517573</v>
      </c>
      <c r="D703">
        <f>IF(Recherche!$D$1='Base poids'!A703,1,0)</f>
        <v>0</v>
      </c>
      <c r="E703">
        <f>IF(D703=0,0,SUM($D$2:D703))</f>
        <v>0</v>
      </c>
    </row>
    <row r="704" spans="1:5" x14ac:dyDescent="0.3">
      <c r="A704" s="70" t="s">
        <v>308</v>
      </c>
      <c r="B704" s="73" t="s">
        <v>1420</v>
      </c>
      <c r="C704" s="72">
        <v>0.35120690999999998</v>
      </c>
      <c r="D704">
        <f>IF(Recherche!$D$1='Base poids'!A704,1,0)</f>
        <v>0</v>
      </c>
      <c r="E704">
        <f>IF(D704=0,0,SUM($D$2:D704))</f>
        <v>0</v>
      </c>
    </row>
    <row r="705" spans="1:5" x14ac:dyDescent="0.3">
      <c r="A705" s="70" t="s">
        <v>308</v>
      </c>
      <c r="B705" s="71" t="s">
        <v>34</v>
      </c>
      <c r="C705" s="72">
        <v>0.27228751000000001</v>
      </c>
      <c r="D705">
        <f>IF(Recherche!$D$1='Base poids'!A705,1,0)</f>
        <v>0</v>
      </c>
      <c r="E705">
        <f>IF(D705=0,0,SUM($D$2:D705))</f>
        <v>0</v>
      </c>
    </row>
    <row r="706" spans="1:5" x14ac:dyDescent="0.3">
      <c r="A706" s="70" t="s">
        <v>308</v>
      </c>
      <c r="B706" s="71" t="s">
        <v>47</v>
      </c>
      <c r="C706" s="72">
        <v>0.14321149</v>
      </c>
      <c r="D706">
        <f>IF(Recherche!$D$1='Base poids'!A706,1,0)</f>
        <v>0</v>
      </c>
      <c r="E706">
        <f>IF(D706=0,0,SUM($D$2:D706))</f>
        <v>0</v>
      </c>
    </row>
    <row r="707" spans="1:5" x14ac:dyDescent="0.3">
      <c r="A707" s="70" t="s">
        <v>308</v>
      </c>
      <c r="B707" s="71" t="s">
        <v>42</v>
      </c>
      <c r="C707" s="72">
        <v>0.13252900000000001</v>
      </c>
      <c r="D707">
        <f>IF(Recherche!$D$1='Base poids'!A707,1,0)</f>
        <v>0</v>
      </c>
      <c r="E707">
        <f>IF(D707=0,0,SUM($D$2:D707))</f>
        <v>0</v>
      </c>
    </row>
    <row r="708" spans="1:5" x14ac:dyDescent="0.3">
      <c r="A708" s="70" t="s">
        <v>308</v>
      </c>
      <c r="B708" s="71" t="s">
        <v>31</v>
      </c>
      <c r="C708" s="72">
        <v>0.10076506</v>
      </c>
      <c r="D708">
        <f>IF(Recherche!$D$1='Base poids'!A708,1,0)</f>
        <v>0</v>
      </c>
      <c r="E708">
        <f>IF(D708=0,0,SUM($D$2:D708))</f>
        <v>0</v>
      </c>
    </row>
    <row r="709" spans="1:5" x14ac:dyDescent="0.3">
      <c r="A709" s="70" t="s">
        <v>164</v>
      </c>
      <c r="B709" s="73" t="s">
        <v>1410</v>
      </c>
      <c r="C709" s="72">
        <v>0.36008382</v>
      </c>
      <c r="D709">
        <f>IF(Recherche!$D$1='Base poids'!A709,1,0)</f>
        <v>0</v>
      </c>
      <c r="E709">
        <f>IF(D709=0,0,SUM($D$2:D709))</f>
        <v>0</v>
      </c>
    </row>
    <row r="710" spans="1:5" x14ac:dyDescent="0.3">
      <c r="A710" s="70" t="s">
        <v>164</v>
      </c>
      <c r="B710" s="71" t="s">
        <v>34</v>
      </c>
      <c r="C710" s="72">
        <v>0.2495069</v>
      </c>
      <c r="D710">
        <f>IF(Recherche!$D$1='Base poids'!A710,1,0)</f>
        <v>0</v>
      </c>
      <c r="E710">
        <f>IF(D710=0,0,SUM($D$2:D710))</f>
        <v>0</v>
      </c>
    </row>
    <row r="711" spans="1:5" x14ac:dyDescent="0.3">
      <c r="A711" s="70" t="s">
        <v>164</v>
      </c>
      <c r="B711" s="71" t="s">
        <v>42</v>
      </c>
      <c r="C711" s="72">
        <v>0.21005916999999999</v>
      </c>
      <c r="D711">
        <f>IF(Recherche!$D$1='Base poids'!A711,1,0)</f>
        <v>0</v>
      </c>
      <c r="E711">
        <f>IF(D711=0,0,SUM($D$2:D711))</f>
        <v>0</v>
      </c>
    </row>
    <row r="712" spans="1:5" x14ac:dyDescent="0.3">
      <c r="A712" s="70" t="s">
        <v>164</v>
      </c>
      <c r="B712" s="71" t="s">
        <v>47</v>
      </c>
      <c r="C712" s="72">
        <v>9.9235699999999996E-2</v>
      </c>
      <c r="D712">
        <f>IF(Recherche!$D$1='Base poids'!A712,1,0)</f>
        <v>0</v>
      </c>
      <c r="E712">
        <f>IF(D712=0,0,SUM($D$2:D712))</f>
        <v>0</v>
      </c>
    </row>
    <row r="713" spans="1:5" x14ac:dyDescent="0.3">
      <c r="A713" s="70" t="s">
        <v>164</v>
      </c>
      <c r="B713" s="71" t="s">
        <v>31</v>
      </c>
      <c r="C713" s="72">
        <v>8.1114389999999995E-2</v>
      </c>
      <c r="D713">
        <f>IF(Recherche!$D$1='Base poids'!A713,1,0)</f>
        <v>0</v>
      </c>
      <c r="E713">
        <f>IF(D713=0,0,SUM($D$2:D713))</f>
        <v>0</v>
      </c>
    </row>
    <row r="714" spans="1:5" x14ac:dyDescent="0.3">
      <c r="A714" s="70" t="s">
        <v>310</v>
      </c>
      <c r="B714" s="71" t="s">
        <v>34</v>
      </c>
      <c r="C714" s="72">
        <v>0.36307634999999999</v>
      </c>
      <c r="D714">
        <f>IF(Recherche!$D$1='Base poids'!A714,1,0)</f>
        <v>0</v>
      </c>
      <c r="E714">
        <f>IF(D714=0,0,SUM($D$2:D714))</f>
        <v>0</v>
      </c>
    </row>
    <row r="715" spans="1:5" x14ac:dyDescent="0.3">
      <c r="A715" s="70" t="s">
        <v>310</v>
      </c>
      <c r="B715" s="73" t="s">
        <v>1414</v>
      </c>
      <c r="C715" s="72">
        <v>0.28974701000000003</v>
      </c>
      <c r="D715">
        <f>IF(Recherche!$D$1='Base poids'!A715,1,0)</f>
        <v>0</v>
      </c>
      <c r="E715">
        <f>IF(D715=0,0,SUM($D$2:D715))</f>
        <v>0</v>
      </c>
    </row>
    <row r="716" spans="1:5" x14ac:dyDescent="0.3">
      <c r="A716" s="70" t="s">
        <v>310</v>
      </c>
      <c r="B716" s="71" t="s">
        <v>18</v>
      </c>
      <c r="C716" s="72">
        <v>0.12508068</v>
      </c>
      <c r="D716">
        <f>IF(Recherche!$D$1='Base poids'!A716,1,0)</f>
        <v>0</v>
      </c>
      <c r="E716">
        <f>IF(D716=0,0,SUM($D$2:D716))</f>
        <v>0</v>
      </c>
    </row>
    <row r="717" spans="1:5" x14ac:dyDescent="0.3">
      <c r="A717" s="70" t="s">
        <v>310</v>
      </c>
      <c r="B717" s="71" t="s">
        <v>47</v>
      </c>
      <c r="C717" s="72">
        <v>0.1238113</v>
      </c>
      <c r="D717">
        <f>IF(Recherche!$D$1='Base poids'!A717,1,0)</f>
        <v>0</v>
      </c>
      <c r="E717">
        <f>IF(D717=0,0,SUM($D$2:D717))</f>
        <v>0</v>
      </c>
    </row>
    <row r="718" spans="1:5" x14ac:dyDescent="0.3">
      <c r="A718" s="70" t="s">
        <v>310</v>
      </c>
      <c r="B718" s="71" t="s">
        <v>1241</v>
      </c>
      <c r="C718" s="72">
        <v>9.8284629999999998E-2</v>
      </c>
      <c r="D718">
        <f>IF(Recherche!$D$1='Base poids'!A718,1,0)</f>
        <v>0</v>
      </c>
      <c r="E718">
        <f>IF(D718=0,0,SUM($D$2:D718))</f>
        <v>0</v>
      </c>
    </row>
    <row r="719" spans="1:5" x14ac:dyDescent="0.3">
      <c r="A719" s="70" t="s">
        <v>700</v>
      </c>
      <c r="B719" s="71" t="s">
        <v>34</v>
      </c>
      <c r="C719" s="72">
        <v>0.43380000000000002</v>
      </c>
      <c r="D719">
        <f>IF(Recherche!$D$1='Base poids'!A719,1,0)</f>
        <v>0</v>
      </c>
      <c r="E719">
        <f>IF(D719=0,0,SUM($D$2:D719))</f>
        <v>0</v>
      </c>
    </row>
    <row r="720" spans="1:5" x14ac:dyDescent="0.3">
      <c r="A720" s="70" t="s">
        <v>700</v>
      </c>
      <c r="B720" s="73" t="s">
        <v>1412</v>
      </c>
      <c r="C720" s="72">
        <v>0.25280000000000002</v>
      </c>
      <c r="D720">
        <f>IF(Recherche!$D$1='Base poids'!A720,1,0)</f>
        <v>0</v>
      </c>
      <c r="E720">
        <f>IF(D720=0,0,SUM($D$2:D720))</f>
        <v>0</v>
      </c>
    </row>
    <row r="721" spans="1:5" x14ac:dyDescent="0.3">
      <c r="A721" s="70" t="s">
        <v>700</v>
      </c>
      <c r="B721" s="71" t="s">
        <v>47</v>
      </c>
      <c r="C721" s="72">
        <v>0.23680000000000001</v>
      </c>
      <c r="D721">
        <f>IF(Recherche!$D$1='Base poids'!A721,1,0)</f>
        <v>0</v>
      </c>
      <c r="E721">
        <f>IF(D721=0,0,SUM($D$2:D721))</f>
        <v>0</v>
      </c>
    </row>
    <row r="722" spans="1:5" x14ac:dyDescent="0.3">
      <c r="A722" s="70" t="s">
        <v>700</v>
      </c>
      <c r="B722" s="71" t="s">
        <v>31</v>
      </c>
      <c r="C722" s="72">
        <v>7.6600000000000001E-2</v>
      </c>
      <c r="D722">
        <f>IF(Recherche!$D$1='Base poids'!A722,1,0)</f>
        <v>0</v>
      </c>
      <c r="E722">
        <f>IF(D722=0,0,SUM($D$2:D722))</f>
        <v>0</v>
      </c>
    </row>
    <row r="723" spans="1:5" x14ac:dyDescent="0.3">
      <c r="A723" s="70" t="s">
        <v>166</v>
      </c>
      <c r="B723" s="73" t="s">
        <v>1410</v>
      </c>
      <c r="C723" s="72">
        <v>0.36889895</v>
      </c>
      <c r="D723">
        <f>IF(Recherche!$D$1='Base poids'!A723,1,0)</f>
        <v>0</v>
      </c>
      <c r="E723">
        <f>IF(D723=0,0,SUM($D$2:D723))</f>
        <v>0</v>
      </c>
    </row>
    <row r="724" spans="1:5" x14ac:dyDescent="0.3">
      <c r="A724" s="70" t="s">
        <v>166</v>
      </c>
      <c r="B724" s="71" t="s">
        <v>34</v>
      </c>
      <c r="C724" s="72">
        <v>0.19087320999999999</v>
      </c>
      <c r="D724">
        <f>IF(Recherche!$D$1='Base poids'!A724,1,0)</f>
        <v>0</v>
      </c>
      <c r="E724">
        <f>IF(D724=0,0,SUM($D$2:D724))</f>
        <v>0</v>
      </c>
    </row>
    <row r="725" spans="1:5" x14ac:dyDescent="0.3">
      <c r="A725" s="70" t="s">
        <v>166</v>
      </c>
      <c r="B725" s="71" t="s">
        <v>31</v>
      </c>
      <c r="C725" s="72">
        <v>0.15929542999999999</v>
      </c>
      <c r="D725">
        <f>IF(Recherche!$D$1='Base poids'!A725,1,0)</f>
        <v>0</v>
      </c>
      <c r="E725">
        <f>IF(D725=0,0,SUM($D$2:D725))</f>
        <v>0</v>
      </c>
    </row>
    <row r="726" spans="1:5" x14ac:dyDescent="0.3">
      <c r="A726" s="70" t="s">
        <v>166</v>
      </c>
      <c r="B726" s="71" t="s">
        <v>47</v>
      </c>
      <c r="C726" s="72">
        <v>0.14632555999999999</v>
      </c>
      <c r="D726">
        <f>IF(Recherche!$D$1='Base poids'!A726,1,0)</f>
        <v>0</v>
      </c>
      <c r="E726">
        <f>IF(D726=0,0,SUM($D$2:D726))</f>
        <v>0</v>
      </c>
    </row>
    <row r="727" spans="1:5" x14ac:dyDescent="0.3">
      <c r="A727" s="70" t="s">
        <v>166</v>
      </c>
      <c r="B727" s="71" t="s">
        <v>42</v>
      </c>
      <c r="C727" s="72">
        <v>0.13460683000000001</v>
      </c>
      <c r="D727">
        <f>IF(Recherche!$D$1='Base poids'!A727,1,0)</f>
        <v>0</v>
      </c>
      <c r="E727">
        <f>IF(D727=0,0,SUM($D$2:D727))</f>
        <v>0</v>
      </c>
    </row>
    <row r="728" spans="1:5" x14ac:dyDescent="0.3">
      <c r="A728" s="70" t="s">
        <v>168</v>
      </c>
      <c r="B728" s="73" t="s">
        <v>1415</v>
      </c>
      <c r="C728" s="72">
        <v>0.39663556</v>
      </c>
      <c r="D728">
        <f>IF(Recherche!$D$1='Base poids'!A728,1,0)</f>
        <v>0</v>
      </c>
      <c r="E728">
        <f>IF(D728=0,0,SUM($D$2:D728))</f>
        <v>0</v>
      </c>
    </row>
    <row r="729" spans="1:5" x14ac:dyDescent="0.3">
      <c r="A729" s="70" t="s">
        <v>168</v>
      </c>
      <c r="B729" s="71" t="s">
        <v>34</v>
      </c>
      <c r="C729" s="72">
        <v>0.27556183000000001</v>
      </c>
      <c r="D729">
        <f>IF(Recherche!$D$1='Base poids'!A729,1,0)</f>
        <v>0</v>
      </c>
      <c r="E729">
        <f>IF(D729=0,0,SUM($D$2:D729))</f>
        <v>0</v>
      </c>
    </row>
    <row r="730" spans="1:5" x14ac:dyDescent="0.3">
      <c r="A730" s="70" t="s">
        <v>168</v>
      </c>
      <c r="B730" s="71" t="s">
        <v>47</v>
      </c>
      <c r="C730" s="72">
        <v>0.26964778</v>
      </c>
      <c r="D730">
        <f>IF(Recherche!$D$1='Base poids'!A730,1,0)</f>
        <v>0</v>
      </c>
      <c r="E730">
        <f>IF(D730=0,0,SUM($D$2:D730))</f>
        <v>0</v>
      </c>
    </row>
    <row r="731" spans="1:5" x14ac:dyDescent="0.3">
      <c r="A731" s="70" t="s">
        <v>168</v>
      </c>
      <c r="B731" s="71" t="s">
        <v>31</v>
      </c>
      <c r="C731" s="72">
        <v>5.8154810000000001E-2</v>
      </c>
      <c r="D731">
        <f>IF(Recherche!$D$1='Base poids'!A731,1,0)</f>
        <v>0</v>
      </c>
      <c r="E731">
        <f>IF(D731=0,0,SUM($D$2:D731))</f>
        <v>0</v>
      </c>
    </row>
    <row r="732" spans="1:5" x14ac:dyDescent="0.3">
      <c r="A732" s="70" t="s">
        <v>170</v>
      </c>
      <c r="B732" s="73" t="s">
        <v>1415</v>
      </c>
      <c r="C732" s="72">
        <v>0.42236024</v>
      </c>
      <c r="D732">
        <f>IF(Recherche!$D$1='Base poids'!A732,1,0)</f>
        <v>0</v>
      </c>
      <c r="E732">
        <f>IF(D732=0,0,SUM($D$2:D732))</f>
        <v>0</v>
      </c>
    </row>
    <row r="733" spans="1:5" x14ac:dyDescent="0.3">
      <c r="A733" s="70" t="s">
        <v>170</v>
      </c>
      <c r="B733" s="71" t="s">
        <v>31</v>
      </c>
      <c r="C733" s="72">
        <v>0.22079468999999999</v>
      </c>
      <c r="D733">
        <f>IF(Recherche!$D$1='Base poids'!A733,1,0)</f>
        <v>0</v>
      </c>
      <c r="E733">
        <f>IF(D733=0,0,SUM($D$2:D733))</f>
        <v>0</v>
      </c>
    </row>
    <row r="734" spans="1:5" x14ac:dyDescent="0.3">
      <c r="A734" s="70" t="s">
        <v>170</v>
      </c>
      <c r="B734" s="71" t="s">
        <v>34</v>
      </c>
      <c r="C734" s="72">
        <v>0.20284182000000001</v>
      </c>
      <c r="D734">
        <f>IF(Recherche!$D$1='Base poids'!A734,1,0)</f>
        <v>0</v>
      </c>
      <c r="E734">
        <f>IF(D734=0,0,SUM($D$2:D734))</f>
        <v>0</v>
      </c>
    </row>
    <row r="735" spans="1:5" x14ac:dyDescent="0.3">
      <c r="A735" s="70" t="s">
        <v>170</v>
      </c>
      <c r="B735" s="71" t="s">
        <v>47</v>
      </c>
      <c r="C735" s="72">
        <v>0.15400322999999999</v>
      </c>
      <c r="D735">
        <f>IF(Recherche!$D$1='Base poids'!A735,1,0)</f>
        <v>0</v>
      </c>
      <c r="E735">
        <f>IF(D735=0,0,SUM($D$2:D735))</f>
        <v>0</v>
      </c>
    </row>
    <row r="736" spans="1:5" x14ac:dyDescent="0.3">
      <c r="A736" s="70" t="s">
        <v>467</v>
      </c>
      <c r="B736" s="73" t="s">
        <v>1410</v>
      </c>
      <c r="C736" s="72">
        <v>0.30979205999999998</v>
      </c>
      <c r="D736">
        <f>IF(Recherche!$D$1='Base poids'!A736,1,0)</f>
        <v>0</v>
      </c>
      <c r="E736">
        <f>IF(D736=0,0,SUM($D$2:D736))</f>
        <v>0</v>
      </c>
    </row>
    <row r="737" spans="1:5" x14ac:dyDescent="0.3">
      <c r="A737" s="70" t="s">
        <v>467</v>
      </c>
      <c r="B737" s="71" t="s">
        <v>42</v>
      </c>
      <c r="C737" s="72">
        <v>0.27463136999999999</v>
      </c>
      <c r="D737">
        <f>IF(Recherche!$D$1='Base poids'!A737,1,0)</f>
        <v>0</v>
      </c>
      <c r="E737">
        <f>IF(D737=0,0,SUM($D$2:D737))</f>
        <v>0</v>
      </c>
    </row>
    <row r="738" spans="1:5" x14ac:dyDescent="0.3">
      <c r="A738" s="70" t="s">
        <v>467</v>
      </c>
      <c r="B738" s="71" t="s">
        <v>34</v>
      </c>
      <c r="C738" s="72">
        <v>0.21323250999999999</v>
      </c>
      <c r="D738">
        <f>IF(Recherche!$D$1='Base poids'!A738,1,0)</f>
        <v>0</v>
      </c>
      <c r="E738">
        <f>IF(D738=0,0,SUM($D$2:D738))</f>
        <v>0</v>
      </c>
    </row>
    <row r="739" spans="1:5" x14ac:dyDescent="0.3">
      <c r="A739" s="70" t="s">
        <v>467</v>
      </c>
      <c r="B739" s="71" t="s">
        <v>18</v>
      </c>
      <c r="C739" s="72">
        <v>0.11568998</v>
      </c>
      <c r="D739">
        <f>IF(Recherche!$D$1='Base poids'!A739,1,0)</f>
        <v>0</v>
      </c>
      <c r="E739">
        <f>IF(D739=0,0,SUM($D$2:D739))</f>
        <v>0</v>
      </c>
    </row>
    <row r="740" spans="1:5" x14ac:dyDescent="0.3">
      <c r="A740" s="70" t="s">
        <v>467</v>
      </c>
      <c r="B740" s="71" t="s">
        <v>31</v>
      </c>
      <c r="C740" s="72">
        <v>8.6654060000000005E-2</v>
      </c>
      <c r="D740">
        <f>IF(Recherche!$D$1='Base poids'!A740,1,0)</f>
        <v>0</v>
      </c>
      <c r="E740">
        <f>IF(D740=0,0,SUM($D$2:D740))</f>
        <v>0</v>
      </c>
    </row>
    <row r="741" spans="1:5" x14ac:dyDescent="0.3">
      <c r="A741" s="70" t="s">
        <v>620</v>
      </c>
      <c r="B741" s="73" t="s">
        <v>1415</v>
      </c>
      <c r="C741" s="72">
        <v>0.87760000000000005</v>
      </c>
      <c r="D741">
        <f>IF(Recherche!$D$1='Base poids'!A741,1,0)</f>
        <v>0</v>
      </c>
      <c r="E741">
        <f>IF(D741=0,0,SUM($D$2:D741))</f>
        <v>0</v>
      </c>
    </row>
    <row r="742" spans="1:5" x14ac:dyDescent="0.3">
      <c r="A742" s="70" t="s">
        <v>620</v>
      </c>
      <c r="B742" s="71" t="s">
        <v>34</v>
      </c>
      <c r="C742" s="72">
        <v>0.12239999999999999</v>
      </c>
      <c r="D742">
        <f>IF(Recherche!$D$1='Base poids'!A742,1,0)</f>
        <v>0</v>
      </c>
      <c r="E742">
        <f>IF(D742=0,0,SUM($D$2:D742))</f>
        <v>0</v>
      </c>
    </row>
    <row r="743" spans="1:5" x14ac:dyDescent="0.3">
      <c r="A743" s="70" t="s">
        <v>172</v>
      </c>
      <c r="B743" s="73" t="s">
        <v>1411</v>
      </c>
      <c r="C743" s="72">
        <v>0.41946958000000001</v>
      </c>
      <c r="D743">
        <f>IF(Recherche!$D$1='Base poids'!A743,1,0)</f>
        <v>0</v>
      </c>
      <c r="E743">
        <f>IF(D743=0,0,SUM($D$2:D743))</f>
        <v>0</v>
      </c>
    </row>
    <row r="744" spans="1:5" x14ac:dyDescent="0.3">
      <c r="A744" s="70" t="s">
        <v>172</v>
      </c>
      <c r="B744" s="71" t="s">
        <v>34</v>
      </c>
      <c r="C744" s="72">
        <v>0.23435585</v>
      </c>
      <c r="D744">
        <f>IF(Recherche!$D$1='Base poids'!A744,1,0)</f>
        <v>0</v>
      </c>
      <c r="E744">
        <f>IF(D744=0,0,SUM($D$2:D744))</f>
        <v>0</v>
      </c>
    </row>
    <row r="745" spans="1:5" x14ac:dyDescent="0.3">
      <c r="A745" s="70" t="s">
        <v>172</v>
      </c>
      <c r="B745" s="71" t="s">
        <v>31</v>
      </c>
      <c r="C745" s="72">
        <v>0.14967307999999999</v>
      </c>
      <c r="D745">
        <f>IF(Recherche!$D$1='Base poids'!A745,1,0)</f>
        <v>0</v>
      </c>
      <c r="E745">
        <f>IF(D745=0,0,SUM($D$2:D745))</f>
        <v>0</v>
      </c>
    </row>
    <row r="746" spans="1:5" x14ac:dyDescent="0.3">
      <c r="A746" s="70" t="s">
        <v>172</v>
      </c>
      <c r="B746" s="71" t="s">
        <v>42</v>
      </c>
      <c r="C746" s="72">
        <v>0.11105342999999999</v>
      </c>
      <c r="D746">
        <f>IF(Recherche!$D$1='Base poids'!A746,1,0)</f>
        <v>0</v>
      </c>
      <c r="E746">
        <f>IF(D746=0,0,SUM($D$2:D746))</f>
        <v>0</v>
      </c>
    </row>
    <row r="747" spans="1:5" x14ac:dyDescent="0.3">
      <c r="A747" s="70" t="s">
        <v>172</v>
      </c>
      <c r="B747" s="71" t="s">
        <v>47</v>
      </c>
      <c r="C747" s="72">
        <v>8.5448040000000003E-2</v>
      </c>
      <c r="D747">
        <f>IF(Recherche!$D$1='Base poids'!A747,1,0)</f>
        <v>0</v>
      </c>
      <c r="E747">
        <f>IF(D747=0,0,SUM($D$2:D747))</f>
        <v>0</v>
      </c>
    </row>
    <row r="748" spans="1:5" x14ac:dyDescent="0.3">
      <c r="A748" s="70" t="s">
        <v>174</v>
      </c>
      <c r="B748" s="71" t="s">
        <v>42</v>
      </c>
      <c r="C748" s="72">
        <v>0.32718960000000002</v>
      </c>
      <c r="D748">
        <f>IF(Recherche!$D$1='Base poids'!A748,1,0)</f>
        <v>0</v>
      </c>
      <c r="E748">
        <f>IF(D748=0,0,SUM($D$2:D748))</f>
        <v>0</v>
      </c>
    </row>
    <row r="749" spans="1:5" x14ac:dyDescent="0.3">
      <c r="A749" s="70" t="s">
        <v>174</v>
      </c>
      <c r="B749" s="71" t="s">
        <v>18</v>
      </c>
      <c r="C749" s="72">
        <v>0.27093358000000001</v>
      </c>
      <c r="D749">
        <f>IF(Recherche!$D$1='Base poids'!A749,1,0)</f>
        <v>0</v>
      </c>
      <c r="E749">
        <f>IF(D749=0,0,SUM($D$2:D749))</f>
        <v>0</v>
      </c>
    </row>
    <row r="750" spans="1:5" x14ac:dyDescent="0.3">
      <c r="A750" s="70" t="s">
        <v>174</v>
      </c>
      <c r="B750" s="71" t="s">
        <v>34</v>
      </c>
      <c r="C750" s="72">
        <v>0.21094802000000001</v>
      </c>
      <c r="D750">
        <f>IF(Recherche!$D$1='Base poids'!A750,1,0)</f>
        <v>0</v>
      </c>
      <c r="E750">
        <f>IF(D750=0,0,SUM($D$2:D750))</f>
        <v>0</v>
      </c>
    </row>
    <row r="751" spans="1:5" x14ac:dyDescent="0.3">
      <c r="A751" s="70" t="s">
        <v>174</v>
      </c>
      <c r="B751" s="73" t="s">
        <v>1410</v>
      </c>
      <c r="C751" s="72">
        <v>0.19092877</v>
      </c>
      <c r="D751">
        <f>IF(Recherche!$D$1='Base poids'!A751,1,0)</f>
        <v>0</v>
      </c>
      <c r="E751">
        <f>IF(D751=0,0,SUM($D$2:D751))</f>
        <v>0</v>
      </c>
    </row>
    <row r="752" spans="1:5" x14ac:dyDescent="0.3">
      <c r="A752" s="70" t="s">
        <v>176</v>
      </c>
      <c r="B752" s="71" t="s">
        <v>34</v>
      </c>
      <c r="C752" s="72">
        <v>0.4268421</v>
      </c>
      <c r="D752">
        <f>IF(Recherche!$D$1='Base poids'!A752,1,0)</f>
        <v>0</v>
      </c>
      <c r="E752">
        <f>IF(D752=0,0,SUM($D$2:D752))</f>
        <v>0</v>
      </c>
    </row>
    <row r="753" spans="1:5" x14ac:dyDescent="0.3">
      <c r="A753" s="70" t="s">
        <v>176</v>
      </c>
      <c r="B753" s="73" t="s">
        <v>1413</v>
      </c>
      <c r="C753" s="72">
        <v>0.31421051999999999</v>
      </c>
      <c r="D753">
        <f>IF(Recherche!$D$1='Base poids'!A753,1,0)</f>
        <v>0</v>
      </c>
      <c r="E753">
        <f>IF(D753=0,0,SUM($D$2:D753))</f>
        <v>0</v>
      </c>
    </row>
    <row r="754" spans="1:5" x14ac:dyDescent="0.3">
      <c r="A754" s="70" t="s">
        <v>176</v>
      </c>
      <c r="B754" s="71" t="s">
        <v>47</v>
      </c>
      <c r="C754" s="72">
        <v>0.10605262999999999</v>
      </c>
      <c r="D754">
        <f>IF(Recherche!$D$1='Base poids'!A754,1,0)</f>
        <v>0</v>
      </c>
      <c r="E754">
        <f>IF(D754=0,0,SUM($D$2:D754))</f>
        <v>0</v>
      </c>
    </row>
    <row r="755" spans="1:5" x14ac:dyDescent="0.3">
      <c r="A755" s="70" t="s">
        <v>176</v>
      </c>
      <c r="B755" s="71" t="s">
        <v>42</v>
      </c>
      <c r="C755" s="72">
        <v>8.2631570000000001E-2</v>
      </c>
      <c r="D755">
        <f>IF(Recherche!$D$1='Base poids'!A755,1,0)</f>
        <v>0</v>
      </c>
      <c r="E755">
        <f>IF(D755=0,0,SUM($D$2:D755))</f>
        <v>0</v>
      </c>
    </row>
    <row r="756" spans="1:5" x14ac:dyDescent="0.3">
      <c r="A756" s="70" t="s">
        <v>176</v>
      </c>
      <c r="B756" s="71" t="s">
        <v>31</v>
      </c>
      <c r="C756" s="72">
        <v>7.0263149999999996E-2</v>
      </c>
      <c r="D756">
        <f>IF(Recherche!$D$1='Base poids'!A756,1,0)</f>
        <v>0</v>
      </c>
      <c r="E756">
        <f>IF(D756=0,0,SUM($D$2:D756))</f>
        <v>0</v>
      </c>
    </row>
    <row r="757" spans="1:5" x14ac:dyDescent="0.3">
      <c r="A757" s="70" t="s">
        <v>702</v>
      </c>
      <c r="B757" s="71" t="s">
        <v>31</v>
      </c>
      <c r="C757" s="72">
        <v>0.29070000000000001</v>
      </c>
      <c r="D757">
        <f>IF(Recherche!$D$1='Base poids'!A757,1,0)</f>
        <v>0</v>
      </c>
      <c r="E757">
        <f>IF(D757=0,0,SUM($D$2:D757))</f>
        <v>0</v>
      </c>
    </row>
    <row r="758" spans="1:5" x14ac:dyDescent="0.3">
      <c r="A758" s="70" t="s">
        <v>702</v>
      </c>
      <c r="B758" s="71" t="s">
        <v>47</v>
      </c>
      <c r="C758" s="72">
        <v>0.25509999999999999</v>
      </c>
      <c r="D758">
        <f>IF(Recherche!$D$1='Base poids'!A758,1,0)</f>
        <v>0</v>
      </c>
      <c r="E758">
        <f>IF(D758=0,0,SUM($D$2:D758))</f>
        <v>0</v>
      </c>
    </row>
    <row r="759" spans="1:5" x14ac:dyDescent="0.3">
      <c r="A759" s="70" t="s">
        <v>702</v>
      </c>
      <c r="B759" s="73" t="s">
        <v>1412</v>
      </c>
      <c r="C759" s="72">
        <v>0.24049999999999999</v>
      </c>
      <c r="D759">
        <f>IF(Recherche!$D$1='Base poids'!A759,1,0)</f>
        <v>0</v>
      </c>
      <c r="E759">
        <f>IF(D759=0,0,SUM($D$2:D759))</f>
        <v>0</v>
      </c>
    </row>
    <row r="760" spans="1:5" x14ac:dyDescent="0.3">
      <c r="A760" s="70" t="s">
        <v>702</v>
      </c>
      <c r="B760" s="71" t="s">
        <v>34</v>
      </c>
      <c r="C760" s="72">
        <v>0.2137</v>
      </c>
      <c r="D760">
        <f>IF(Recherche!$D$1='Base poids'!A760,1,0)</f>
        <v>0</v>
      </c>
      <c r="E760">
        <f>IF(D760=0,0,SUM($D$2:D760))</f>
        <v>0</v>
      </c>
    </row>
    <row r="761" spans="1:5" x14ac:dyDescent="0.3">
      <c r="A761" s="70" t="s">
        <v>178</v>
      </c>
      <c r="B761" s="73" t="s">
        <v>1410</v>
      </c>
      <c r="C761" s="72">
        <v>0.34243697000000001</v>
      </c>
      <c r="D761">
        <f>IF(Recherche!$D$1='Base poids'!A761,1,0)</f>
        <v>0</v>
      </c>
      <c r="E761">
        <f>IF(D761=0,0,SUM($D$2:D761))</f>
        <v>0</v>
      </c>
    </row>
    <row r="762" spans="1:5" x14ac:dyDescent="0.3">
      <c r="A762" s="70" t="s">
        <v>178</v>
      </c>
      <c r="B762" s="71" t="s">
        <v>34</v>
      </c>
      <c r="C762" s="72">
        <v>0.23739494999999999</v>
      </c>
      <c r="D762">
        <f>IF(Recherche!$D$1='Base poids'!A762,1,0)</f>
        <v>0</v>
      </c>
      <c r="E762">
        <f>IF(D762=0,0,SUM($D$2:D762))</f>
        <v>0</v>
      </c>
    </row>
    <row r="763" spans="1:5" x14ac:dyDescent="0.3">
      <c r="A763" s="70" t="s">
        <v>178</v>
      </c>
      <c r="B763" s="71" t="s">
        <v>47</v>
      </c>
      <c r="C763" s="72">
        <v>0.18277309999999999</v>
      </c>
      <c r="D763">
        <f>IF(Recherche!$D$1='Base poids'!A763,1,0)</f>
        <v>0</v>
      </c>
      <c r="E763">
        <f>IF(D763=0,0,SUM($D$2:D763))</f>
        <v>0</v>
      </c>
    </row>
    <row r="764" spans="1:5" x14ac:dyDescent="0.3">
      <c r="A764" s="70" t="s">
        <v>178</v>
      </c>
      <c r="B764" s="71" t="s">
        <v>42</v>
      </c>
      <c r="C764" s="72">
        <v>0.16596638</v>
      </c>
      <c r="D764">
        <f>IF(Recherche!$D$1='Base poids'!A764,1,0)</f>
        <v>0</v>
      </c>
      <c r="E764">
        <f>IF(D764=0,0,SUM($D$2:D764))</f>
        <v>0</v>
      </c>
    </row>
    <row r="765" spans="1:5" x14ac:dyDescent="0.3">
      <c r="A765" s="70" t="s">
        <v>178</v>
      </c>
      <c r="B765" s="71" t="s">
        <v>31</v>
      </c>
      <c r="C765" s="72">
        <v>7.1428569999999997E-2</v>
      </c>
      <c r="D765">
        <f>IF(Recherche!$D$1='Base poids'!A765,1,0)</f>
        <v>0</v>
      </c>
      <c r="E765">
        <f>IF(D765=0,0,SUM($D$2:D765))</f>
        <v>0</v>
      </c>
    </row>
    <row r="766" spans="1:5" x14ac:dyDescent="0.3">
      <c r="A766" s="70" t="s">
        <v>312</v>
      </c>
      <c r="B766" s="73" t="s">
        <v>1414</v>
      </c>
      <c r="C766" s="72">
        <v>0.31538461000000001</v>
      </c>
      <c r="D766">
        <f>IF(Recherche!$D$1='Base poids'!A766,1,0)</f>
        <v>0</v>
      </c>
      <c r="E766">
        <f>IF(D766=0,0,SUM($D$2:D766))</f>
        <v>0</v>
      </c>
    </row>
    <row r="767" spans="1:5" x14ac:dyDescent="0.3">
      <c r="A767" s="70" t="s">
        <v>312</v>
      </c>
      <c r="B767" s="71" t="s">
        <v>1241</v>
      </c>
      <c r="C767" s="72">
        <v>0.27692306999999999</v>
      </c>
      <c r="D767">
        <f>IF(Recherche!$D$1='Base poids'!A767,1,0)</f>
        <v>0</v>
      </c>
      <c r="E767">
        <f>IF(D767=0,0,SUM($D$2:D767))</f>
        <v>0</v>
      </c>
    </row>
    <row r="768" spans="1:5" x14ac:dyDescent="0.3">
      <c r="A768" s="70" t="s">
        <v>312</v>
      </c>
      <c r="B768" s="71" t="s">
        <v>31</v>
      </c>
      <c r="C768" s="72">
        <v>0.14615384000000001</v>
      </c>
      <c r="D768">
        <f>IF(Recherche!$D$1='Base poids'!A768,1,0)</f>
        <v>0</v>
      </c>
      <c r="E768">
        <f>IF(D768=0,0,SUM($D$2:D768))</f>
        <v>0</v>
      </c>
    </row>
    <row r="769" spans="1:5" x14ac:dyDescent="0.3">
      <c r="A769" s="70" t="s">
        <v>312</v>
      </c>
      <c r="B769" s="71" t="s">
        <v>47</v>
      </c>
      <c r="C769" s="72">
        <v>0.13846153</v>
      </c>
      <c r="D769">
        <f>IF(Recherche!$D$1='Base poids'!A769,1,0)</f>
        <v>0</v>
      </c>
      <c r="E769">
        <f>IF(D769=0,0,SUM($D$2:D769))</f>
        <v>0</v>
      </c>
    </row>
    <row r="770" spans="1:5" x14ac:dyDescent="0.3">
      <c r="A770" s="70" t="s">
        <v>312</v>
      </c>
      <c r="B770" s="71" t="s">
        <v>34</v>
      </c>
      <c r="C770" s="72">
        <v>0.12307692000000001</v>
      </c>
      <c r="D770">
        <f>IF(Recherche!$D$1='Base poids'!A770,1,0)</f>
        <v>0</v>
      </c>
      <c r="E770">
        <f>IF(D770=0,0,SUM($D$2:D770))</f>
        <v>0</v>
      </c>
    </row>
    <row r="771" spans="1:5" x14ac:dyDescent="0.3">
      <c r="A771" s="70" t="s">
        <v>704</v>
      </c>
      <c r="B771" s="71" t="s">
        <v>34</v>
      </c>
      <c r="C771" s="72">
        <v>0.42980000000000002</v>
      </c>
      <c r="D771">
        <f>IF(Recherche!$D$1='Base poids'!A771,1,0)</f>
        <v>0</v>
      </c>
      <c r="E771">
        <f>IF(D771=0,0,SUM($D$2:D771))</f>
        <v>0</v>
      </c>
    </row>
    <row r="772" spans="1:5" x14ac:dyDescent="0.3">
      <c r="A772" s="70" t="s">
        <v>704</v>
      </c>
      <c r="B772" s="73" t="s">
        <v>1412</v>
      </c>
      <c r="C772" s="72">
        <v>0.29830000000000001</v>
      </c>
      <c r="D772">
        <f>IF(Recherche!$D$1='Base poids'!A772,1,0)</f>
        <v>0</v>
      </c>
      <c r="E772">
        <f>IF(D772=0,0,SUM($D$2:D772))</f>
        <v>0</v>
      </c>
    </row>
    <row r="773" spans="1:5" x14ac:dyDescent="0.3">
      <c r="A773" s="70" t="s">
        <v>704</v>
      </c>
      <c r="B773" s="71" t="s">
        <v>31</v>
      </c>
      <c r="C773" s="72">
        <v>0.14269999999999999</v>
      </c>
      <c r="D773">
        <f>IF(Recherche!$D$1='Base poids'!A773,1,0)</f>
        <v>0</v>
      </c>
      <c r="E773">
        <f>IF(D773=0,0,SUM($D$2:D773))</f>
        <v>0</v>
      </c>
    </row>
    <row r="774" spans="1:5" x14ac:dyDescent="0.3">
      <c r="A774" s="70" t="s">
        <v>704</v>
      </c>
      <c r="B774" s="71" t="s">
        <v>47</v>
      </c>
      <c r="C774" s="72">
        <v>0.1293</v>
      </c>
      <c r="D774">
        <f>IF(Recherche!$D$1='Base poids'!A774,1,0)</f>
        <v>0</v>
      </c>
      <c r="E774">
        <f>IF(D774=0,0,SUM($D$2:D774))</f>
        <v>0</v>
      </c>
    </row>
    <row r="775" spans="1:5" x14ac:dyDescent="0.3">
      <c r="A775" s="70" t="s">
        <v>706</v>
      </c>
      <c r="B775" s="71" t="s">
        <v>34</v>
      </c>
      <c r="C775" s="72">
        <v>0.33579999999999999</v>
      </c>
      <c r="D775">
        <f>IF(Recherche!$D$1='Base poids'!A775,1,0)</f>
        <v>0</v>
      </c>
      <c r="E775">
        <f>IF(D775=0,0,SUM($D$2:D775))</f>
        <v>0</v>
      </c>
    </row>
    <row r="776" spans="1:5" x14ac:dyDescent="0.3">
      <c r="A776" s="70" t="s">
        <v>706</v>
      </c>
      <c r="B776" s="71" t="s">
        <v>47</v>
      </c>
      <c r="C776" s="72">
        <v>0.24579999999999999</v>
      </c>
      <c r="D776">
        <f>IF(Recherche!$D$1='Base poids'!A776,1,0)</f>
        <v>0</v>
      </c>
      <c r="E776">
        <f>IF(D776=0,0,SUM($D$2:D776))</f>
        <v>0</v>
      </c>
    </row>
    <row r="777" spans="1:5" x14ac:dyDescent="0.3">
      <c r="A777" s="70" t="s">
        <v>706</v>
      </c>
      <c r="B777" s="73" t="s">
        <v>1412</v>
      </c>
      <c r="C777" s="72">
        <v>0.24429999999999999</v>
      </c>
      <c r="D777">
        <f>IF(Recherche!$D$1='Base poids'!A777,1,0)</f>
        <v>0</v>
      </c>
      <c r="E777">
        <f>IF(D777=0,0,SUM($D$2:D777))</f>
        <v>0</v>
      </c>
    </row>
    <row r="778" spans="1:5" x14ac:dyDescent="0.3">
      <c r="A778" s="70" t="s">
        <v>706</v>
      </c>
      <c r="B778" s="71" t="s">
        <v>31</v>
      </c>
      <c r="C778" s="72">
        <v>0.1741</v>
      </c>
      <c r="D778">
        <f>IF(Recherche!$D$1='Base poids'!A778,1,0)</f>
        <v>0</v>
      </c>
      <c r="E778">
        <f>IF(D778=0,0,SUM($D$2:D778))</f>
        <v>0</v>
      </c>
    </row>
    <row r="779" spans="1:5" x14ac:dyDescent="0.3">
      <c r="A779" s="70" t="s">
        <v>708</v>
      </c>
      <c r="B779" s="71" t="s">
        <v>34</v>
      </c>
      <c r="C779" s="72">
        <v>0.44550000000000001</v>
      </c>
      <c r="D779">
        <f>IF(Recherche!$D$1='Base poids'!A779,1,0)</f>
        <v>0</v>
      </c>
      <c r="E779">
        <f>IF(D779=0,0,SUM($D$2:D779))</f>
        <v>0</v>
      </c>
    </row>
    <row r="780" spans="1:5" x14ac:dyDescent="0.3">
      <c r="A780" s="70" t="s">
        <v>708</v>
      </c>
      <c r="B780" s="73" t="s">
        <v>1412</v>
      </c>
      <c r="C780" s="72">
        <v>0.33689999999999998</v>
      </c>
      <c r="D780">
        <f>IF(Recherche!$D$1='Base poids'!A780,1,0)</f>
        <v>0</v>
      </c>
      <c r="E780">
        <f>IF(D780=0,0,SUM($D$2:D780))</f>
        <v>0</v>
      </c>
    </row>
    <row r="781" spans="1:5" x14ac:dyDescent="0.3">
      <c r="A781" s="70" t="s">
        <v>708</v>
      </c>
      <c r="B781" s="71" t="s">
        <v>47</v>
      </c>
      <c r="C781" s="72">
        <v>0.1353</v>
      </c>
      <c r="D781">
        <f>IF(Recherche!$D$1='Base poids'!A781,1,0)</f>
        <v>0</v>
      </c>
      <c r="E781">
        <f>IF(D781=0,0,SUM($D$2:D781))</f>
        <v>0</v>
      </c>
    </row>
    <row r="782" spans="1:5" x14ac:dyDescent="0.3">
      <c r="A782" s="70" t="s">
        <v>708</v>
      </c>
      <c r="B782" s="71" t="s">
        <v>31</v>
      </c>
      <c r="C782" s="72">
        <v>8.2299999999999998E-2</v>
      </c>
      <c r="D782">
        <f>IF(Recherche!$D$1='Base poids'!A782,1,0)</f>
        <v>0</v>
      </c>
      <c r="E782">
        <f>IF(D782=0,0,SUM($D$2:D782))</f>
        <v>0</v>
      </c>
    </row>
    <row r="783" spans="1:5" x14ac:dyDescent="0.3">
      <c r="A783" s="70" t="s">
        <v>710</v>
      </c>
      <c r="B783" s="71" t="s">
        <v>47</v>
      </c>
      <c r="C783" s="72">
        <v>0.38800000000000001</v>
      </c>
      <c r="D783">
        <f>IF(Recherche!$D$1='Base poids'!A783,1,0)</f>
        <v>0</v>
      </c>
      <c r="E783">
        <f>IF(D783=0,0,SUM($D$2:D783))</f>
        <v>0</v>
      </c>
    </row>
    <row r="784" spans="1:5" x14ac:dyDescent="0.3">
      <c r="A784" s="70" t="s">
        <v>710</v>
      </c>
      <c r="B784" s="71" t="s">
        <v>34</v>
      </c>
      <c r="C784" s="72">
        <v>0.27160000000000001</v>
      </c>
      <c r="D784">
        <f>IF(Recherche!$D$1='Base poids'!A784,1,0)</f>
        <v>0</v>
      </c>
      <c r="E784">
        <f>IF(D784=0,0,SUM($D$2:D784))</f>
        <v>0</v>
      </c>
    </row>
    <row r="785" spans="1:5" x14ac:dyDescent="0.3">
      <c r="A785" s="70" t="s">
        <v>710</v>
      </c>
      <c r="B785" s="73" t="s">
        <v>1412</v>
      </c>
      <c r="C785" s="72">
        <v>0.1915</v>
      </c>
      <c r="D785">
        <f>IF(Recherche!$D$1='Base poids'!A785,1,0)</f>
        <v>0</v>
      </c>
      <c r="E785">
        <f>IF(D785=0,0,SUM($D$2:D785))</f>
        <v>0</v>
      </c>
    </row>
    <row r="786" spans="1:5" x14ac:dyDescent="0.3">
      <c r="A786" s="70" t="s">
        <v>710</v>
      </c>
      <c r="B786" s="71" t="s">
        <v>31</v>
      </c>
      <c r="C786" s="72">
        <v>0.1489</v>
      </c>
      <c r="D786">
        <f>IF(Recherche!$D$1='Base poids'!A786,1,0)</f>
        <v>0</v>
      </c>
      <c r="E786">
        <f>IF(D786=0,0,SUM($D$2:D786))</f>
        <v>0</v>
      </c>
    </row>
    <row r="787" spans="1:5" x14ac:dyDescent="0.3">
      <c r="A787" s="70" t="s">
        <v>712</v>
      </c>
      <c r="B787" s="71" t="s">
        <v>34</v>
      </c>
      <c r="C787" s="72">
        <v>0.4854</v>
      </c>
      <c r="D787">
        <f>IF(Recherche!$D$1='Base poids'!A787,1,0)</f>
        <v>0</v>
      </c>
      <c r="E787">
        <f>IF(D787=0,0,SUM($D$2:D787))</f>
        <v>0</v>
      </c>
    </row>
    <row r="788" spans="1:5" x14ac:dyDescent="0.3">
      <c r="A788" s="70" t="s">
        <v>712</v>
      </c>
      <c r="B788" s="73" t="s">
        <v>1412</v>
      </c>
      <c r="C788" s="72">
        <v>0.31140000000000001</v>
      </c>
      <c r="D788">
        <f>IF(Recherche!$D$1='Base poids'!A788,1,0)</f>
        <v>0</v>
      </c>
      <c r="E788">
        <f>IF(D788=0,0,SUM($D$2:D788))</f>
        <v>0</v>
      </c>
    </row>
    <row r="789" spans="1:5" x14ac:dyDescent="0.3">
      <c r="A789" s="70" t="s">
        <v>712</v>
      </c>
      <c r="B789" s="71" t="s">
        <v>31</v>
      </c>
      <c r="C789" s="72">
        <v>0.20319999999999999</v>
      </c>
      <c r="D789">
        <f>IF(Recherche!$D$1='Base poids'!A789,1,0)</f>
        <v>0</v>
      </c>
      <c r="E789">
        <f>IF(D789=0,0,SUM($D$2:D789))</f>
        <v>0</v>
      </c>
    </row>
    <row r="790" spans="1:5" x14ac:dyDescent="0.3">
      <c r="A790" s="70" t="s">
        <v>180</v>
      </c>
      <c r="B790" s="73" t="s">
        <v>1410</v>
      </c>
      <c r="C790" s="72">
        <v>0.34399698000000001</v>
      </c>
      <c r="D790">
        <f>IF(Recherche!$D$1='Base poids'!A790,1,0)</f>
        <v>0</v>
      </c>
      <c r="E790">
        <f>IF(D790=0,0,SUM($D$2:D790))</f>
        <v>0</v>
      </c>
    </row>
    <row r="791" spans="1:5" x14ac:dyDescent="0.3">
      <c r="A791" s="70" t="s">
        <v>180</v>
      </c>
      <c r="B791" s="71" t="s">
        <v>42</v>
      </c>
      <c r="C791" s="72">
        <v>0.33214150999999997</v>
      </c>
      <c r="D791">
        <f>IF(Recherche!$D$1='Base poids'!A791,1,0)</f>
        <v>0</v>
      </c>
      <c r="E791">
        <f>IF(D791=0,0,SUM($D$2:D791))</f>
        <v>0</v>
      </c>
    </row>
    <row r="792" spans="1:5" x14ac:dyDescent="0.3">
      <c r="A792" s="70" t="s">
        <v>180</v>
      </c>
      <c r="B792" s="71" t="s">
        <v>34</v>
      </c>
      <c r="C792" s="72">
        <v>0.14151298000000001</v>
      </c>
      <c r="D792">
        <f>IF(Recherche!$D$1='Base poids'!A792,1,0)</f>
        <v>0</v>
      </c>
      <c r="E792">
        <f>IF(D792=0,0,SUM($D$2:D792))</f>
        <v>0</v>
      </c>
    </row>
    <row r="793" spans="1:5" x14ac:dyDescent="0.3">
      <c r="A793" s="70" t="s">
        <v>180</v>
      </c>
      <c r="B793" s="71" t="s">
        <v>47</v>
      </c>
      <c r="C793" s="72">
        <v>0.11366202</v>
      </c>
      <c r="D793">
        <f>IF(Recherche!$D$1='Base poids'!A793,1,0)</f>
        <v>0</v>
      </c>
      <c r="E793">
        <f>IF(D793=0,0,SUM($D$2:D793))</f>
        <v>0</v>
      </c>
    </row>
    <row r="794" spans="1:5" x14ac:dyDescent="0.3">
      <c r="A794" s="70" t="s">
        <v>180</v>
      </c>
      <c r="B794" s="71" t="s">
        <v>31</v>
      </c>
      <c r="C794" s="72">
        <v>6.8686479999999994E-2</v>
      </c>
      <c r="D794">
        <f>IF(Recherche!$D$1='Base poids'!A794,1,0)</f>
        <v>0</v>
      </c>
      <c r="E794">
        <f>IF(D794=0,0,SUM($D$2:D794))</f>
        <v>0</v>
      </c>
    </row>
    <row r="795" spans="1:5" x14ac:dyDescent="0.3">
      <c r="A795" s="70" t="s">
        <v>182</v>
      </c>
      <c r="B795" s="73" t="s">
        <v>1415</v>
      </c>
      <c r="C795" s="72">
        <v>0.39945658000000001</v>
      </c>
      <c r="D795">
        <f>IF(Recherche!$D$1='Base poids'!A795,1,0)</f>
        <v>0</v>
      </c>
      <c r="E795">
        <f>IF(D795=0,0,SUM($D$2:D795))</f>
        <v>0</v>
      </c>
    </row>
    <row r="796" spans="1:5" x14ac:dyDescent="0.3">
      <c r="A796" s="70" t="s">
        <v>182</v>
      </c>
      <c r="B796" s="71" t="s">
        <v>34</v>
      </c>
      <c r="C796" s="72">
        <v>0.32213862999999998</v>
      </c>
      <c r="D796">
        <f>IF(Recherche!$D$1='Base poids'!A796,1,0)</f>
        <v>0</v>
      </c>
      <c r="E796">
        <f>IF(D796=0,0,SUM($D$2:D796))</f>
        <v>0</v>
      </c>
    </row>
    <row r="797" spans="1:5" x14ac:dyDescent="0.3">
      <c r="A797" s="70" t="s">
        <v>182</v>
      </c>
      <c r="B797" s="71" t="s">
        <v>47</v>
      </c>
      <c r="C797" s="72">
        <v>0.21517077000000001</v>
      </c>
      <c r="D797">
        <f>IF(Recherche!$D$1='Base poids'!A797,1,0)</f>
        <v>0</v>
      </c>
      <c r="E797">
        <f>IF(D797=0,0,SUM($D$2:D797))</f>
        <v>0</v>
      </c>
    </row>
    <row r="798" spans="1:5" x14ac:dyDescent="0.3">
      <c r="A798" s="70" t="s">
        <v>182</v>
      </c>
      <c r="B798" s="71" t="s">
        <v>31</v>
      </c>
      <c r="C798" s="72">
        <v>6.3233999999999999E-2</v>
      </c>
      <c r="D798">
        <f>IF(Recherche!$D$1='Base poids'!A798,1,0)</f>
        <v>0</v>
      </c>
      <c r="E798">
        <f>IF(D798=0,0,SUM($D$2:D798))</f>
        <v>0</v>
      </c>
    </row>
    <row r="799" spans="1:5" x14ac:dyDescent="0.3">
      <c r="A799" s="70" t="s">
        <v>184</v>
      </c>
      <c r="B799" s="73" t="s">
        <v>1413</v>
      </c>
      <c r="C799" s="72">
        <v>0.75103734</v>
      </c>
      <c r="D799">
        <f>IF(Recherche!$D$1='Base poids'!A799,1,0)</f>
        <v>0</v>
      </c>
      <c r="E799">
        <f>IF(D799=0,0,SUM($D$2:D799))</f>
        <v>0</v>
      </c>
    </row>
    <row r="800" spans="1:5" x14ac:dyDescent="0.3">
      <c r="A800" s="70" t="s">
        <v>184</v>
      </c>
      <c r="B800" s="71" t="s">
        <v>34</v>
      </c>
      <c r="C800" s="72">
        <v>0.17842322999999999</v>
      </c>
      <c r="D800">
        <f>IF(Recherche!$D$1='Base poids'!A800,1,0)</f>
        <v>0</v>
      </c>
      <c r="E800">
        <f>IF(D800=0,0,SUM($D$2:D800))</f>
        <v>0</v>
      </c>
    </row>
    <row r="801" spans="1:5" x14ac:dyDescent="0.3">
      <c r="A801" s="70" t="s">
        <v>184</v>
      </c>
      <c r="B801" s="71" t="s">
        <v>31</v>
      </c>
      <c r="C801" s="72">
        <v>7.0539409999999997E-2</v>
      </c>
      <c r="D801">
        <f>IF(Recherche!$D$1='Base poids'!A801,1,0)</f>
        <v>0</v>
      </c>
      <c r="E801">
        <f>IF(D801=0,0,SUM($D$2:D801))</f>
        <v>0</v>
      </c>
    </row>
    <row r="802" spans="1:5" x14ac:dyDescent="0.3">
      <c r="A802" s="70" t="s">
        <v>469</v>
      </c>
      <c r="B802" s="71" t="s">
        <v>34</v>
      </c>
      <c r="C802" s="72">
        <v>0.51048950999999998</v>
      </c>
      <c r="D802">
        <f>IF(Recherche!$D$1='Base poids'!A802,1,0)</f>
        <v>0</v>
      </c>
      <c r="E802">
        <f>IF(D802=0,0,SUM($D$2:D802))</f>
        <v>0</v>
      </c>
    </row>
    <row r="803" spans="1:5" x14ac:dyDescent="0.3">
      <c r="A803" s="70" t="s">
        <v>469</v>
      </c>
      <c r="B803" s="73" t="s">
        <v>1410</v>
      </c>
      <c r="C803" s="72">
        <v>0.48951048000000003</v>
      </c>
      <c r="D803">
        <f>IF(Recherche!$D$1='Base poids'!A803,1,0)</f>
        <v>0</v>
      </c>
      <c r="E803">
        <f>IF(D803=0,0,SUM($D$2:D803))</f>
        <v>0</v>
      </c>
    </row>
    <row r="804" spans="1:5" x14ac:dyDescent="0.3">
      <c r="A804" s="70" t="s">
        <v>714</v>
      </c>
      <c r="B804" s="71" t="s">
        <v>34</v>
      </c>
      <c r="C804" s="72">
        <v>0.33460000000000001</v>
      </c>
      <c r="D804">
        <f>IF(Recherche!$D$1='Base poids'!A804,1,0)</f>
        <v>0</v>
      </c>
      <c r="E804">
        <f>IF(D804=0,0,SUM($D$2:D804))</f>
        <v>0</v>
      </c>
    </row>
    <row r="805" spans="1:5" x14ac:dyDescent="0.3">
      <c r="A805" s="70" t="s">
        <v>714</v>
      </c>
      <c r="B805" s="73" t="s">
        <v>1412</v>
      </c>
      <c r="C805" s="72">
        <v>0.22850000000000001</v>
      </c>
      <c r="D805">
        <f>IF(Recherche!$D$1='Base poids'!A805,1,0)</f>
        <v>0</v>
      </c>
      <c r="E805">
        <f>IF(D805=0,0,SUM($D$2:D805))</f>
        <v>0</v>
      </c>
    </row>
    <row r="806" spans="1:5" x14ac:dyDescent="0.3">
      <c r="A806" s="70" t="s">
        <v>714</v>
      </c>
      <c r="B806" s="71" t="s">
        <v>47</v>
      </c>
      <c r="C806" s="72">
        <v>0.18540000000000001</v>
      </c>
      <c r="D806">
        <f>IF(Recherche!$D$1='Base poids'!A806,1,0)</f>
        <v>0</v>
      </c>
      <c r="E806">
        <f>IF(D806=0,0,SUM($D$2:D806))</f>
        <v>0</v>
      </c>
    </row>
    <row r="807" spans="1:5" x14ac:dyDescent="0.3">
      <c r="A807" s="70" t="s">
        <v>714</v>
      </c>
      <c r="B807" s="71" t="s">
        <v>42</v>
      </c>
      <c r="C807" s="72">
        <v>0.12939999999999999</v>
      </c>
      <c r="D807">
        <f>IF(Recherche!$D$1='Base poids'!A807,1,0)</f>
        <v>0</v>
      </c>
      <c r="E807">
        <f>IF(D807=0,0,SUM($D$2:D807))</f>
        <v>0</v>
      </c>
    </row>
    <row r="808" spans="1:5" x14ac:dyDescent="0.3">
      <c r="A808" s="70" t="s">
        <v>714</v>
      </c>
      <c r="B808" s="71" t="s">
        <v>31</v>
      </c>
      <c r="C808" s="72">
        <v>0.12230000000000001</v>
      </c>
      <c r="D808">
        <f>IF(Recherche!$D$1='Base poids'!A808,1,0)</f>
        <v>0</v>
      </c>
      <c r="E808">
        <f>IF(D808=0,0,SUM($D$2:D808))</f>
        <v>0</v>
      </c>
    </row>
    <row r="809" spans="1:5" x14ac:dyDescent="0.3">
      <c r="A809" s="70" t="s">
        <v>186</v>
      </c>
      <c r="B809" s="71" t="s">
        <v>34</v>
      </c>
      <c r="C809" s="72">
        <v>0.44216193999999998</v>
      </c>
      <c r="D809">
        <f>IF(Recherche!$D$1='Base poids'!A809,1,0)</f>
        <v>0</v>
      </c>
      <c r="E809">
        <f>IF(D809=0,0,SUM($D$2:D809))</f>
        <v>0</v>
      </c>
    </row>
    <row r="810" spans="1:5" x14ac:dyDescent="0.3">
      <c r="A810" s="70" t="s">
        <v>186</v>
      </c>
      <c r="B810" s="71" t="s">
        <v>47</v>
      </c>
      <c r="C810" s="72">
        <v>0.23633825</v>
      </c>
      <c r="D810">
        <f>IF(Recherche!$D$1='Base poids'!A810,1,0)</f>
        <v>0</v>
      </c>
      <c r="E810">
        <f>IF(D810=0,0,SUM($D$2:D810))</f>
        <v>0</v>
      </c>
    </row>
    <row r="811" spans="1:5" x14ac:dyDescent="0.3">
      <c r="A811" s="70" t="s">
        <v>186</v>
      </c>
      <c r="B811" s="73" t="s">
        <v>1413</v>
      </c>
      <c r="C811" s="72">
        <v>0.20532507999999999</v>
      </c>
      <c r="D811">
        <f>IF(Recherche!$D$1='Base poids'!A811,1,0)</f>
        <v>0</v>
      </c>
      <c r="E811">
        <f>IF(D811=0,0,SUM($D$2:D811))</f>
        <v>0</v>
      </c>
    </row>
    <row r="812" spans="1:5" x14ac:dyDescent="0.3">
      <c r="A812" s="70" t="s">
        <v>186</v>
      </c>
      <c r="B812" s="71" t="s">
        <v>18</v>
      </c>
      <c r="C812" s="72">
        <v>0.11617471</v>
      </c>
      <c r="D812">
        <f>IF(Recherche!$D$1='Base poids'!A812,1,0)</f>
        <v>0</v>
      </c>
      <c r="E812">
        <f>IF(D812=0,0,SUM($D$2:D812))</f>
        <v>0</v>
      </c>
    </row>
    <row r="813" spans="1:5" x14ac:dyDescent="0.3">
      <c r="A813" s="70" t="s">
        <v>188</v>
      </c>
      <c r="B813" s="71" t="s">
        <v>34</v>
      </c>
      <c r="C813" s="72">
        <v>0.3802103</v>
      </c>
      <c r="D813">
        <f>IF(Recherche!$D$1='Base poids'!A813,1,0)</f>
        <v>0</v>
      </c>
      <c r="E813">
        <f>IF(D813=0,0,SUM($D$2:D813))</f>
        <v>0</v>
      </c>
    </row>
    <row r="814" spans="1:5" x14ac:dyDescent="0.3">
      <c r="A814" s="70" t="s">
        <v>188</v>
      </c>
      <c r="B814" s="71" t="s">
        <v>47</v>
      </c>
      <c r="C814" s="72">
        <v>0.25314899000000002</v>
      </c>
      <c r="D814">
        <f>IF(Recherche!$D$1='Base poids'!A814,1,0)</f>
        <v>0</v>
      </c>
      <c r="E814">
        <f>IF(D814=0,0,SUM($D$2:D814))</f>
        <v>0</v>
      </c>
    </row>
    <row r="815" spans="1:5" x14ac:dyDescent="0.3">
      <c r="A815" s="70" t="s">
        <v>188</v>
      </c>
      <c r="B815" s="73" t="s">
        <v>1413</v>
      </c>
      <c r="C815" s="72">
        <v>0.24568820999999999</v>
      </c>
      <c r="D815">
        <f>IF(Recherche!$D$1='Base poids'!A815,1,0)</f>
        <v>0</v>
      </c>
      <c r="E815">
        <f>IF(D815=0,0,SUM($D$2:D815))</f>
        <v>0</v>
      </c>
    </row>
    <row r="816" spans="1:5" x14ac:dyDescent="0.3">
      <c r="A816" s="70" t="s">
        <v>188</v>
      </c>
      <c r="B816" s="71" t="s">
        <v>42</v>
      </c>
      <c r="C816" s="72">
        <v>0.12095248</v>
      </c>
      <c r="D816">
        <f>IF(Recherche!$D$1='Base poids'!A816,1,0)</f>
        <v>0</v>
      </c>
      <c r="E816">
        <f>IF(D816=0,0,SUM($D$2:D816))</f>
        <v>0</v>
      </c>
    </row>
    <row r="817" spans="1:5" x14ac:dyDescent="0.3">
      <c r="A817" s="70" t="s">
        <v>716</v>
      </c>
      <c r="B817" s="71" t="s">
        <v>34</v>
      </c>
      <c r="C817" s="72">
        <v>0.45250000000000001</v>
      </c>
      <c r="D817">
        <f>IF(Recherche!$D$1='Base poids'!A817,1,0)</f>
        <v>0</v>
      </c>
      <c r="E817">
        <f>IF(D817=0,0,SUM($D$2:D817))</f>
        <v>0</v>
      </c>
    </row>
    <row r="818" spans="1:5" x14ac:dyDescent="0.3">
      <c r="A818" s="70" t="s">
        <v>716</v>
      </c>
      <c r="B818" s="73" t="s">
        <v>1412</v>
      </c>
      <c r="C818" s="72">
        <v>0.254</v>
      </c>
      <c r="D818">
        <f>IF(Recherche!$D$1='Base poids'!A818,1,0)</f>
        <v>0</v>
      </c>
      <c r="E818">
        <f>IF(D818=0,0,SUM($D$2:D818))</f>
        <v>0</v>
      </c>
    </row>
    <row r="819" spans="1:5" x14ac:dyDescent="0.3">
      <c r="A819" s="70" t="s">
        <v>716</v>
      </c>
      <c r="B819" s="71" t="s">
        <v>31</v>
      </c>
      <c r="C819" s="72">
        <v>0.19839999999999999</v>
      </c>
      <c r="D819">
        <f>IF(Recherche!$D$1='Base poids'!A819,1,0)</f>
        <v>0</v>
      </c>
      <c r="E819">
        <f>IF(D819=0,0,SUM($D$2:D819))</f>
        <v>0</v>
      </c>
    </row>
    <row r="820" spans="1:5" x14ac:dyDescent="0.3">
      <c r="A820" s="70" t="s">
        <v>716</v>
      </c>
      <c r="B820" s="71" t="s">
        <v>47</v>
      </c>
      <c r="C820" s="72">
        <v>9.5200000000000007E-2</v>
      </c>
      <c r="D820">
        <f>IF(Recherche!$D$1='Base poids'!A820,1,0)</f>
        <v>0</v>
      </c>
      <c r="E820">
        <f>IF(D820=0,0,SUM($D$2:D820))</f>
        <v>0</v>
      </c>
    </row>
    <row r="821" spans="1:5" x14ac:dyDescent="0.3">
      <c r="A821" s="70" t="s">
        <v>471</v>
      </c>
      <c r="B821" s="71" t="s">
        <v>34</v>
      </c>
      <c r="C821" s="72">
        <v>0.38928288999999999</v>
      </c>
      <c r="D821">
        <f>IF(Recherche!$D$1='Base poids'!A821,1,0)</f>
        <v>0</v>
      </c>
      <c r="E821">
        <f>IF(D821=0,0,SUM($D$2:D821))</f>
        <v>0</v>
      </c>
    </row>
    <row r="822" spans="1:5" x14ac:dyDescent="0.3">
      <c r="A822" s="70" t="s">
        <v>471</v>
      </c>
      <c r="B822" s="73" t="s">
        <v>1410</v>
      </c>
      <c r="C822" s="72">
        <v>0.1930654</v>
      </c>
      <c r="D822">
        <f>IF(Recherche!$D$1='Base poids'!A822,1,0)</f>
        <v>0</v>
      </c>
      <c r="E822">
        <f>IF(D822=0,0,SUM($D$2:D822))</f>
        <v>0</v>
      </c>
    </row>
    <row r="823" spans="1:5" x14ac:dyDescent="0.3">
      <c r="A823" s="70" t="s">
        <v>471</v>
      </c>
      <c r="B823" s="71" t="s">
        <v>42</v>
      </c>
      <c r="C823" s="72">
        <v>0.1323877</v>
      </c>
      <c r="D823">
        <f>IF(Recherche!$D$1='Base poids'!A823,1,0)</f>
        <v>0</v>
      </c>
      <c r="E823">
        <f>IF(D823=0,0,SUM($D$2:D823))</f>
        <v>0</v>
      </c>
    </row>
    <row r="824" spans="1:5" x14ac:dyDescent="0.3">
      <c r="A824" s="70" t="s">
        <v>471</v>
      </c>
      <c r="B824" s="71" t="s">
        <v>18</v>
      </c>
      <c r="C824" s="72">
        <v>0.12293144</v>
      </c>
      <c r="D824">
        <f>IF(Recherche!$D$1='Base poids'!A824,1,0)</f>
        <v>0</v>
      </c>
      <c r="E824">
        <f>IF(D824=0,0,SUM($D$2:D824))</f>
        <v>0</v>
      </c>
    </row>
    <row r="825" spans="1:5" x14ac:dyDescent="0.3">
      <c r="A825" s="70" t="s">
        <v>471</v>
      </c>
      <c r="B825" s="71" t="s">
        <v>47</v>
      </c>
      <c r="C825" s="72">
        <v>0.11505122</v>
      </c>
      <c r="D825">
        <f>IF(Recherche!$D$1='Base poids'!A825,1,0)</f>
        <v>0</v>
      </c>
      <c r="E825">
        <f>IF(D825=0,0,SUM($D$2:D825))</f>
        <v>0</v>
      </c>
    </row>
    <row r="826" spans="1:5" x14ac:dyDescent="0.3">
      <c r="A826" s="70" t="s">
        <v>471</v>
      </c>
      <c r="B826" s="71" t="s">
        <v>31</v>
      </c>
      <c r="C826" s="72">
        <v>4.7281320000000002E-2</v>
      </c>
      <c r="D826">
        <f>IF(Recherche!$D$1='Base poids'!A826,1,0)</f>
        <v>0</v>
      </c>
      <c r="E826">
        <f>IF(D826=0,0,SUM($D$2:D826))</f>
        <v>0</v>
      </c>
    </row>
    <row r="827" spans="1:5" x14ac:dyDescent="0.3">
      <c r="A827" s="70" t="s">
        <v>190</v>
      </c>
      <c r="B827" s="73" t="s">
        <v>1410</v>
      </c>
      <c r="C827" s="72">
        <v>0.31817034</v>
      </c>
      <c r="D827">
        <f>IF(Recherche!$D$1='Base poids'!A827,1,0)</f>
        <v>0</v>
      </c>
      <c r="E827">
        <f>IF(D827=0,0,SUM($D$2:D827))</f>
        <v>0</v>
      </c>
    </row>
    <row r="828" spans="1:5" x14ac:dyDescent="0.3">
      <c r="A828" s="70" t="s">
        <v>190</v>
      </c>
      <c r="B828" s="71" t="s">
        <v>42</v>
      </c>
      <c r="C828" s="72">
        <v>0.23230282999999999</v>
      </c>
      <c r="D828">
        <f>IF(Recherche!$D$1='Base poids'!A828,1,0)</f>
        <v>0</v>
      </c>
      <c r="E828">
        <f>IF(D828=0,0,SUM($D$2:D828))</f>
        <v>0</v>
      </c>
    </row>
    <row r="829" spans="1:5" x14ac:dyDescent="0.3">
      <c r="A829" s="70" t="s">
        <v>190</v>
      </c>
      <c r="B829" s="71" t="s">
        <v>34</v>
      </c>
      <c r="C829" s="72">
        <v>0.22485804000000001</v>
      </c>
      <c r="D829">
        <f>IF(Recherche!$D$1='Base poids'!A829,1,0)</f>
        <v>0</v>
      </c>
      <c r="E829">
        <f>IF(D829=0,0,SUM($D$2:D829))</f>
        <v>0</v>
      </c>
    </row>
    <row r="830" spans="1:5" x14ac:dyDescent="0.3">
      <c r="A830" s="70" t="s">
        <v>190</v>
      </c>
      <c r="B830" s="71" t="s">
        <v>47</v>
      </c>
      <c r="C830" s="72">
        <v>0.17463722000000001</v>
      </c>
      <c r="D830">
        <f>IF(Recherche!$D$1='Base poids'!A830,1,0)</f>
        <v>0</v>
      </c>
      <c r="E830">
        <f>IF(D830=0,0,SUM($D$2:D830))</f>
        <v>0</v>
      </c>
    </row>
    <row r="831" spans="1:5" x14ac:dyDescent="0.3">
      <c r="A831" s="70" t="s">
        <v>190</v>
      </c>
      <c r="B831" s="71" t="s">
        <v>31</v>
      </c>
      <c r="C831" s="72">
        <v>5.0031539999999999E-2</v>
      </c>
      <c r="D831">
        <f>IF(Recherche!$D$1='Base poids'!A831,1,0)</f>
        <v>0</v>
      </c>
      <c r="E831">
        <f>IF(D831=0,0,SUM($D$2:D831))</f>
        <v>0</v>
      </c>
    </row>
    <row r="832" spans="1:5" x14ac:dyDescent="0.3">
      <c r="A832" s="70" t="s">
        <v>192</v>
      </c>
      <c r="B832" s="71" t="s">
        <v>34</v>
      </c>
      <c r="C832" s="72">
        <v>0.25259514999999999</v>
      </c>
      <c r="D832">
        <f>IF(Recherche!$D$1='Base poids'!A832,1,0)</f>
        <v>0</v>
      </c>
      <c r="E832">
        <f>IF(D832=0,0,SUM($D$2:D832))</f>
        <v>0</v>
      </c>
    </row>
    <row r="833" spans="1:5" x14ac:dyDescent="0.3">
      <c r="A833" s="70" t="s">
        <v>192</v>
      </c>
      <c r="B833" s="73" t="s">
        <v>1412</v>
      </c>
      <c r="C833" s="72">
        <v>0.24567474</v>
      </c>
      <c r="D833">
        <f>IF(Recherche!$D$1='Base poids'!A833,1,0)</f>
        <v>0</v>
      </c>
      <c r="E833">
        <f>IF(D833=0,0,SUM($D$2:D833))</f>
        <v>0</v>
      </c>
    </row>
    <row r="834" spans="1:5" x14ac:dyDescent="0.3">
      <c r="A834" s="70" t="s">
        <v>192</v>
      </c>
      <c r="B834" s="71" t="s">
        <v>47</v>
      </c>
      <c r="C834" s="72">
        <v>0.23298731</v>
      </c>
      <c r="D834">
        <f>IF(Recherche!$D$1='Base poids'!A834,1,0)</f>
        <v>0</v>
      </c>
      <c r="E834">
        <f>IF(D834=0,0,SUM($D$2:D834))</f>
        <v>0</v>
      </c>
    </row>
    <row r="835" spans="1:5" x14ac:dyDescent="0.3">
      <c r="A835" s="70" t="s">
        <v>192</v>
      </c>
      <c r="B835" s="71" t="s">
        <v>31</v>
      </c>
      <c r="C835" s="72">
        <v>0.1845444</v>
      </c>
      <c r="D835">
        <f>IF(Recherche!$D$1='Base poids'!A835,1,0)</f>
        <v>0</v>
      </c>
      <c r="E835">
        <f>IF(D835=0,0,SUM($D$2:D835))</f>
        <v>0</v>
      </c>
    </row>
    <row r="836" spans="1:5" x14ac:dyDescent="0.3">
      <c r="A836" s="70" t="s">
        <v>192</v>
      </c>
      <c r="B836" s="71" t="s">
        <v>42</v>
      </c>
      <c r="C836" s="72">
        <v>8.4198380000000003E-2</v>
      </c>
      <c r="D836">
        <f>IF(Recherche!$D$1='Base poids'!A836,1,0)</f>
        <v>0</v>
      </c>
      <c r="E836">
        <f>IF(D836=0,0,SUM($D$2:D836))</f>
        <v>0</v>
      </c>
    </row>
    <row r="837" spans="1:5" x14ac:dyDescent="0.3">
      <c r="A837" s="70" t="s">
        <v>473</v>
      </c>
      <c r="B837" s="73" t="s">
        <v>1414</v>
      </c>
      <c r="C837" s="72">
        <v>0.34353740999999999</v>
      </c>
      <c r="D837">
        <f>IF(Recherche!$D$1='Base poids'!A837,1,0)</f>
        <v>0</v>
      </c>
      <c r="E837">
        <f>IF(D837=0,0,SUM($D$2:D837))</f>
        <v>0</v>
      </c>
    </row>
    <row r="838" spans="1:5" x14ac:dyDescent="0.3">
      <c r="A838" s="70" t="s">
        <v>473</v>
      </c>
      <c r="B838" s="71" t="s">
        <v>34</v>
      </c>
      <c r="C838" s="72">
        <v>0.28316326000000003</v>
      </c>
      <c r="D838">
        <f>IF(Recherche!$D$1='Base poids'!A838,1,0)</f>
        <v>0</v>
      </c>
      <c r="E838">
        <f>IF(D838=0,0,SUM($D$2:D838))</f>
        <v>0</v>
      </c>
    </row>
    <row r="839" spans="1:5" x14ac:dyDescent="0.3">
      <c r="A839" s="70" t="s">
        <v>473</v>
      </c>
      <c r="B839" s="71" t="s">
        <v>47</v>
      </c>
      <c r="C839" s="72">
        <v>0.18494896999999999</v>
      </c>
      <c r="D839">
        <f>IF(Recherche!$D$1='Base poids'!A839,1,0)</f>
        <v>0</v>
      </c>
      <c r="E839">
        <f>IF(D839=0,0,SUM($D$2:D839))</f>
        <v>0</v>
      </c>
    </row>
    <row r="840" spans="1:5" x14ac:dyDescent="0.3">
      <c r="A840" s="70" t="s">
        <v>473</v>
      </c>
      <c r="B840" s="71" t="s">
        <v>42</v>
      </c>
      <c r="C840" s="72">
        <v>0.15391156</v>
      </c>
      <c r="D840">
        <f>IF(Recherche!$D$1='Base poids'!A840,1,0)</f>
        <v>0</v>
      </c>
      <c r="E840">
        <f>IF(D840=0,0,SUM($D$2:D840))</f>
        <v>0</v>
      </c>
    </row>
    <row r="841" spans="1:5" x14ac:dyDescent="0.3">
      <c r="A841" s="70" t="s">
        <v>473</v>
      </c>
      <c r="B841" s="71" t="s">
        <v>31</v>
      </c>
      <c r="C841" s="72">
        <v>3.443877E-2</v>
      </c>
      <c r="D841">
        <f>IF(Recherche!$D$1='Base poids'!A841,1,0)</f>
        <v>0</v>
      </c>
      <c r="E841">
        <f>IF(D841=0,0,SUM($D$2:D841))</f>
        <v>0</v>
      </c>
    </row>
    <row r="842" spans="1:5" x14ac:dyDescent="0.3">
      <c r="A842" s="70" t="s">
        <v>563</v>
      </c>
      <c r="B842" s="71" t="s">
        <v>50</v>
      </c>
      <c r="C842" s="72">
        <v>1</v>
      </c>
      <c r="D842">
        <f>IF(Recherche!$D$1='Base poids'!A842,1,0)</f>
        <v>0</v>
      </c>
      <c r="E842">
        <f>IF(D842=0,0,SUM($D$2:D842))</f>
        <v>0</v>
      </c>
    </row>
    <row r="843" spans="1:5" x14ac:dyDescent="0.3">
      <c r="A843" s="70" t="s">
        <v>194</v>
      </c>
      <c r="B843" s="73" t="s">
        <v>1413</v>
      </c>
      <c r="C843" s="72">
        <v>0.34027776999999998</v>
      </c>
      <c r="D843">
        <f>IF(Recherche!$D$1='Base poids'!A843,1,0)</f>
        <v>0</v>
      </c>
      <c r="E843">
        <f>IF(D843=0,0,SUM($D$2:D843))</f>
        <v>0</v>
      </c>
    </row>
    <row r="844" spans="1:5" x14ac:dyDescent="0.3">
      <c r="A844" s="70" t="s">
        <v>194</v>
      </c>
      <c r="B844" s="71" t="s">
        <v>34</v>
      </c>
      <c r="C844" s="72">
        <v>0.28125</v>
      </c>
      <c r="D844">
        <f>IF(Recherche!$D$1='Base poids'!A844,1,0)</f>
        <v>0</v>
      </c>
      <c r="E844">
        <f>IF(D844=0,0,SUM($D$2:D844))</f>
        <v>0</v>
      </c>
    </row>
    <row r="845" spans="1:5" x14ac:dyDescent="0.3">
      <c r="A845" s="70" t="s">
        <v>194</v>
      </c>
      <c r="B845" s="71" t="s">
        <v>47</v>
      </c>
      <c r="C845" s="72">
        <v>0.23263887999999999</v>
      </c>
      <c r="D845">
        <f>IF(Recherche!$D$1='Base poids'!A845,1,0)</f>
        <v>0</v>
      </c>
      <c r="E845">
        <f>IF(D845=0,0,SUM($D$2:D845))</f>
        <v>0</v>
      </c>
    </row>
    <row r="846" spans="1:5" x14ac:dyDescent="0.3">
      <c r="A846" s="70" t="s">
        <v>194</v>
      </c>
      <c r="B846" s="71" t="s">
        <v>42</v>
      </c>
      <c r="C846" s="72">
        <v>0.13194444</v>
      </c>
      <c r="D846">
        <f>IF(Recherche!$D$1='Base poids'!A846,1,0)</f>
        <v>0</v>
      </c>
      <c r="E846">
        <f>IF(D846=0,0,SUM($D$2:D846))</f>
        <v>0</v>
      </c>
    </row>
    <row r="847" spans="1:5" x14ac:dyDescent="0.3">
      <c r="A847" s="70" t="s">
        <v>194</v>
      </c>
      <c r="B847" s="71" t="s">
        <v>31</v>
      </c>
      <c r="C847" s="72">
        <v>1.3888879999999999E-2</v>
      </c>
      <c r="D847">
        <f>IF(Recherche!$D$1='Base poids'!A847,1,0)</f>
        <v>0</v>
      </c>
      <c r="E847">
        <f>IF(D847=0,0,SUM($D$2:D847))</f>
        <v>0</v>
      </c>
    </row>
    <row r="848" spans="1:5" x14ac:dyDescent="0.3">
      <c r="A848" s="70" t="s">
        <v>565</v>
      </c>
      <c r="B848" s="71" t="s">
        <v>56</v>
      </c>
      <c r="C848" s="72">
        <v>0.44240000000000002</v>
      </c>
      <c r="D848">
        <f>IF(Recherche!$D$1='Base poids'!A848,1,0)</f>
        <v>0</v>
      </c>
      <c r="E848">
        <f>IF(D848=0,0,SUM($D$2:D848))</f>
        <v>0</v>
      </c>
    </row>
    <row r="849" spans="1:5" x14ac:dyDescent="0.3">
      <c r="A849" s="70" t="s">
        <v>565</v>
      </c>
      <c r="B849" s="71" t="s">
        <v>34</v>
      </c>
      <c r="C849" s="72">
        <v>0.21216040999999999</v>
      </c>
      <c r="D849">
        <f>IF(Recherche!$D$1='Base poids'!A849,1,0)</f>
        <v>0</v>
      </c>
      <c r="E849">
        <f>IF(D849=0,0,SUM($D$2:D849))</f>
        <v>0</v>
      </c>
    </row>
    <row r="850" spans="1:5" x14ac:dyDescent="0.3">
      <c r="A850" s="70" t="s">
        <v>565</v>
      </c>
      <c r="B850" s="73" t="s">
        <v>1419</v>
      </c>
      <c r="C850" s="72">
        <v>0.13531694</v>
      </c>
      <c r="D850">
        <f>IF(Recherche!$D$1='Base poids'!A850,1,0)</f>
        <v>0</v>
      </c>
      <c r="E850">
        <f>IF(D850=0,0,SUM($D$2:D850))</f>
        <v>0</v>
      </c>
    </row>
    <row r="851" spans="1:5" x14ac:dyDescent="0.3">
      <c r="A851" s="70" t="s">
        <v>565</v>
      </c>
      <c r="B851" s="71" t="s">
        <v>47</v>
      </c>
      <c r="C851" s="72">
        <v>0.11021992</v>
      </c>
      <c r="D851">
        <f>IF(Recherche!$D$1='Base poids'!A851,1,0)</f>
        <v>0</v>
      </c>
      <c r="E851">
        <f>IF(D851=0,0,SUM($D$2:D851))</f>
        <v>0</v>
      </c>
    </row>
    <row r="852" spans="1:5" x14ac:dyDescent="0.3">
      <c r="A852" s="70" t="s">
        <v>565</v>
      </c>
      <c r="B852" s="71" t="s">
        <v>18</v>
      </c>
      <c r="C852" s="72">
        <v>9.5730910000000002E-2</v>
      </c>
      <c r="D852">
        <f>IF(Recherche!$D$1='Base poids'!A852,1,0)</f>
        <v>0</v>
      </c>
      <c r="E852">
        <f>IF(D852=0,0,SUM($D$2:D852))</f>
        <v>0</v>
      </c>
    </row>
    <row r="853" spans="1:5" x14ac:dyDescent="0.3">
      <c r="A853" s="70" t="s">
        <v>565</v>
      </c>
      <c r="B853" s="71" t="s">
        <v>31</v>
      </c>
      <c r="C853" s="72">
        <v>4.1397099999999996E-3</v>
      </c>
      <c r="D853">
        <f>IF(Recherche!$D$1='Base poids'!A853,1,0)</f>
        <v>0</v>
      </c>
      <c r="E853">
        <f>IF(D853=0,0,SUM($D$2:D853))</f>
        <v>0</v>
      </c>
    </row>
    <row r="854" spans="1:5" x14ac:dyDescent="0.3">
      <c r="A854" s="70" t="s">
        <v>196</v>
      </c>
      <c r="B854" s="73" t="s">
        <v>1411</v>
      </c>
      <c r="C854" s="72">
        <v>0.36806926000000001</v>
      </c>
      <c r="D854">
        <f>IF(Recherche!$D$1='Base poids'!A854,1,0)</f>
        <v>0</v>
      </c>
      <c r="E854">
        <f>IF(D854=0,0,SUM($D$2:D854))</f>
        <v>0</v>
      </c>
    </row>
    <row r="855" spans="1:5" x14ac:dyDescent="0.3">
      <c r="A855" s="70" t="s">
        <v>196</v>
      </c>
      <c r="B855" s="71" t="s">
        <v>47</v>
      </c>
      <c r="C855" s="72">
        <v>0.30236974</v>
      </c>
      <c r="D855">
        <f>IF(Recherche!$D$1='Base poids'!A855,1,0)</f>
        <v>0</v>
      </c>
      <c r="E855">
        <f>IF(D855=0,0,SUM($D$2:D855))</f>
        <v>0</v>
      </c>
    </row>
    <row r="856" spans="1:5" x14ac:dyDescent="0.3">
      <c r="A856" s="70" t="s">
        <v>196</v>
      </c>
      <c r="B856" s="71" t="s">
        <v>34</v>
      </c>
      <c r="C856" s="72">
        <v>0.25224060999999998</v>
      </c>
      <c r="D856">
        <f>IF(Recherche!$D$1='Base poids'!A856,1,0)</f>
        <v>0</v>
      </c>
      <c r="E856">
        <f>IF(D856=0,0,SUM($D$2:D856))</f>
        <v>0</v>
      </c>
    </row>
    <row r="857" spans="1:5" x14ac:dyDescent="0.3">
      <c r="A857" s="70" t="s">
        <v>196</v>
      </c>
      <c r="B857" s="71" t="s">
        <v>31</v>
      </c>
      <c r="C857" s="72">
        <v>7.7320369999999999E-2</v>
      </c>
      <c r="D857">
        <f>IF(Recherche!$D$1='Base poids'!A857,1,0)</f>
        <v>0</v>
      </c>
      <c r="E857">
        <f>IF(D857=0,0,SUM($D$2:D857))</f>
        <v>0</v>
      </c>
    </row>
    <row r="858" spans="1:5" x14ac:dyDescent="0.3">
      <c r="A858" s="70" t="s">
        <v>198</v>
      </c>
      <c r="B858" s="73" t="s">
        <v>1410</v>
      </c>
      <c r="C858" s="72">
        <v>0.43790848999999998</v>
      </c>
      <c r="D858">
        <f>IF(Recherche!$D$1='Base poids'!A858,1,0)</f>
        <v>0</v>
      </c>
      <c r="E858">
        <f>IF(D858=0,0,SUM($D$2:D858))</f>
        <v>0</v>
      </c>
    </row>
    <row r="859" spans="1:5" x14ac:dyDescent="0.3">
      <c r="A859" s="70" t="s">
        <v>198</v>
      </c>
      <c r="B859" s="71" t="s">
        <v>34</v>
      </c>
      <c r="C859" s="72">
        <v>0.24291937999999999</v>
      </c>
      <c r="D859">
        <f>IF(Recherche!$D$1='Base poids'!A859,1,0)</f>
        <v>0</v>
      </c>
      <c r="E859">
        <f>IF(D859=0,0,SUM($D$2:D859))</f>
        <v>0</v>
      </c>
    </row>
    <row r="860" spans="1:5" x14ac:dyDescent="0.3">
      <c r="A860" s="70" t="s">
        <v>198</v>
      </c>
      <c r="B860" s="71" t="s">
        <v>31</v>
      </c>
      <c r="C860" s="72">
        <v>0.11982569999999999</v>
      </c>
      <c r="D860">
        <f>IF(Recherche!$D$1='Base poids'!A860,1,0)</f>
        <v>0</v>
      </c>
      <c r="E860">
        <f>IF(D860=0,0,SUM($D$2:D860))</f>
        <v>0</v>
      </c>
    </row>
    <row r="861" spans="1:5" x14ac:dyDescent="0.3">
      <c r="A861" s="70" t="s">
        <v>198</v>
      </c>
      <c r="B861" s="71" t="s">
        <v>47</v>
      </c>
      <c r="C861" s="72">
        <v>0.11002178</v>
      </c>
      <c r="D861">
        <f>IF(Recherche!$D$1='Base poids'!A861,1,0)</f>
        <v>0</v>
      </c>
      <c r="E861">
        <f>IF(D861=0,0,SUM($D$2:D861))</f>
        <v>0</v>
      </c>
    </row>
    <row r="862" spans="1:5" x14ac:dyDescent="0.3">
      <c r="A862" s="70" t="s">
        <v>198</v>
      </c>
      <c r="B862" s="71" t="s">
        <v>42</v>
      </c>
      <c r="C862" s="72">
        <v>8.9324609999999999E-2</v>
      </c>
      <c r="D862">
        <f>IF(Recherche!$D$1='Base poids'!A862,1,0)</f>
        <v>0</v>
      </c>
      <c r="E862">
        <f>IF(D862=0,0,SUM($D$2:D862))</f>
        <v>0</v>
      </c>
    </row>
    <row r="863" spans="1:5" x14ac:dyDescent="0.3">
      <c r="A863" s="70" t="s">
        <v>718</v>
      </c>
      <c r="B863" s="73" t="s">
        <v>1412</v>
      </c>
      <c r="C863" s="72">
        <v>0.28499999999999998</v>
      </c>
      <c r="D863">
        <f>IF(Recherche!$D$1='Base poids'!A863,1,0)</f>
        <v>0</v>
      </c>
      <c r="E863">
        <f>IF(D863=0,0,SUM($D$2:D863))</f>
        <v>0</v>
      </c>
    </row>
    <row r="864" spans="1:5" x14ac:dyDescent="0.3">
      <c r="A864" s="70" t="s">
        <v>718</v>
      </c>
      <c r="B864" s="71" t="s">
        <v>31</v>
      </c>
      <c r="C864" s="72">
        <v>0.25409999999999999</v>
      </c>
      <c r="D864">
        <f>IF(Recherche!$D$1='Base poids'!A864,1,0)</f>
        <v>0</v>
      </c>
      <c r="E864">
        <f>IF(D864=0,0,SUM($D$2:D864))</f>
        <v>0</v>
      </c>
    </row>
    <row r="865" spans="1:5" x14ac:dyDescent="0.3">
      <c r="A865" s="70" t="s">
        <v>718</v>
      </c>
      <c r="B865" s="71" t="s">
        <v>34</v>
      </c>
      <c r="C865" s="72">
        <v>0.19439999999999999</v>
      </c>
      <c r="D865">
        <f>IF(Recherche!$D$1='Base poids'!A865,1,0)</f>
        <v>0</v>
      </c>
      <c r="E865">
        <f>IF(D865=0,0,SUM($D$2:D865))</f>
        <v>0</v>
      </c>
    </row>
    <row r="866" spans="1:5" x14ac:dyDescent="0.3">
      <c r="A866" s="70" t="s">
        <v>718</v>
      </c>
      <c r="B866" s="71" t="s">
        <v>47</v>
      </c>
      <c r="C866" s="72">
        <v>0.17499999999999999</v>
      </c>
      <c r="D866">
        <f>IF(Recherche!$D$1='Base poids'!A866,1,0)</f>
        <v>0</v>
      </c>
      <c r="E866">
        <f>IF(D866=0,0,SUM($D$2:D866))</f>
        <v>0</v>
      </c>
    </row>
    <row r="867" spans="1:5" x14ac:dyDescent="0.3">
      <c r="A867" s="70" t="s">
        <v>718</v>
      </c>
      <c r="B867" s="71" t="s">
        <v>42</v>
      </c>
      <c r="C867" s="72">
        <v>9.1399999999999995E-2</v>
      </c>
      <c r="D867">
        <f>IF(Recherche!$D$1='Base poids'!A867,1,0)</f>
        <v>0</v>
      </c>
      <c r="E867">
        <f>IF(D867=0,0,SUM($D$2:D867))</f>
        <v>0</v>
      </c>
    </row>
    <row r="868" spans="1:5" x14ac:dyDescent="0.3">
      <c r="A868" s="70" t="s">
        <v>720</v>
      </c>
      <c r="B868" s="71" t="s">
        <v>34</v>
      </c>
      <c r="C868" s="72">
        <v>0.46150000000000002</v>
      </c>
      <c r="D868">
        <f>IF(Recherche!$D$1='Base poids'!A868,1,0)</f>
        <v>0</v>
      </c>
      <c r="E868">
        <f>IF(D868=0,0,SUM($D$2:D868))</f>
        <v>0</v>
      </c>
    </row>
    <row r="869" spans="1:5" x14ac:dyDescent="0.3">
      <c r="A869" s="70" t="s">
        <v>720</v>
      </c>
      <c r="B869" s="71" t="s">
        <v>47</v>
      </c>
      <c r="C869" s="72">
        <v>0.27</v>
      </c>
      <c r="D869">
        <f>IF(Recherche!$D$1='Base poids'!A869,1,0)</f>
        <v>0</v>
      </c>
      <c r="E869">
        <f>IF(D869=0,0,SUM($D$2:D869))</f>
        <v>0</v>
      </c>
    </row>
    <row r="870" spans="1:5" x14ac:dyDescent="0.3">
      <c r="A870" s="70" t="s">
        <v>720</v>
      </c>
      <c r="B870" s="71" t="s">
        <v>31</v>
      </c>
      <c r="C870" s="72">
        <v>0.16819999999999999</v>
      </c>
      <c r="D870">
        <f>IF(Recherche!$D$1='Base poids'!A870,1,0)</f>
        <v>0</v>
      </c>
      <c r="E870">
        <f>IF(D870=0,0,SUM($D$2:D870))</f>
        <v>0</v>
      </c>
    </row>
    <row r="871" spans="1:5" x14ac:dyDescent="0.3">
      <c r="A871" s="70" t="s">
        <v>720</v>
      </c>
      <c r="B871" s="73" t="s">
        <v>1412</v>
      </c>
      <c r="C871" s="72">
        <v>0.1004</v>
      </c>
      <c r="D871">
        <f>IF(Recherche!$D$1='Base poids'!A871,1,0)</f>
        <v>0</v>
      </c>
      <c r="E871">
        <f>IF(D871=0,0,SUM($D$2:D871))</f>
        <v>0</v>
      </c>
    </row>
    <row r="872" spans="1:5" x14ac:dyDescent="0.3">
      <c r="A872" s="70" t="s">
        <v>722</v>
      </c>
      <c r="B872" s="71" t="s">
        <v>34</v>
      </c>
      <c r="C872" s="72">
        <v>0.33779999999999999</v>
      </c>
      <c r="D872">
        <f>IF(Recherche!$D$1='Base poids'!A872,1,0)</f>
        <v>0</v>
      </c>
      <c r="E872">
        <f>IF(D872=0,0,SUM($D$2:D872))</f>
        <v>0</v>
      </c>
    </row>
    <row r="873" spans="1:5" x14ac:dyDescent="0.3">
      <c r="A873" s="70" t="s">
        <v>722</v>
      </c>
      <c r="B873" s="73" t="s">
        <v>1412</v>
      </c>
      <c r="C873" s="72">
        <v>0.3352</v>
      </c>
      <c r="D873">
        <f>IF(Recherche!$D$1='Base poids'!A873,1,0)</f>
        <v>0</v>
      </c>
      <c r="E873">
        <f>IF(D873=0,0,SUM($D$2:D873))</f>
        <v>0</v>
      </c>
    </row>
    <row r="874" spans="1:5" x14ac:dyDescent="0.3">
      <c r="A874" s="70" t="s">
        <v>722</v>
      </c>
      <c r="B874" s="71" t="s">
        <v>47</v>
      </c>
      <c r="C874" s="72">
        <v>0.13880000000000001</v>
      </c>
      <c r="D874">
        <f>IF(Recherche!$D$1='Base poids'!A874,1,0)</f>
        <v>0</v>
      </c>
      <c r="E874">
        <f>IF(D874=0,0,SUM($D$2:D874))</f>
        <v>0</v>
      </c>
    </row>
    <row r="875" spans="1:5" x14ac:dyDescent="0.3">
      <c r="A875" s="70" t="s">
        <v>722</v>
      </c>
      <c r="B875" s="71" t="s">
        <v>31</v>
      </c>
      <c r="C875" s="72">
        <v>0.1036</v>
      </c>
      <c r="D875">
        <f>IF(Recherche!$D$1='Base poids'!A875,1,0)</f>
        <v>0</v>
      </c>
      <c r="E875">
        <f>IF(D875=0,0,SUM($D$2:D875))</f>
        <v>0</v>
      </c>
    </row>
    <row r="876" spans="1:5" x14ac:dyDescent="0.3">
      <c r="A876" s="70" t="s">
        <v>722</v>
      </c>
      <c r="B876" s="71" t="s">
        <v>42</v>
      </c>
      <c r="C876" s="72">
        <v>8.4500000000000006E-2</v>
      </c>
      <c r="D876">
        <f>IF(Recherche!$D$1='Base poids'!A876,1,0)</f>
        <v>0</v>
      </c>
      <c r="E876">
        <f>IF(D876=0,0,SUM($D$2:D876))</f>
        <v>0</v>
      </c>
    </row>
    <row r="877" spans="1:5" x14ac:dyDescent="0.3">
      <c r="A877" s="70" t="s">
        <v>314</v>
      </c>
      <c r="B877" s="71" t="s">
        <v>47</v>
      </c>
      <c r="C877" s="72">
        <v>0.30606060000000002</v>
      </c>
      <c r="D877">
        <f>IF(Recherche!$D$1='Base poids'!A877,1,0)</f>
        <v>0</v>
      </c>
      <c r="E877">
        <f>IF(D877=0,0,SUM($D$2:D877))</f>
        <v>0</v>
      </c>
    </row>
    <row r="878" spans="1:5" x14ac:dyDescent="0.3">
      <c r="A878" s="70" t="s">
        <v>314</v>
      </c>
      <c r="B878" s="73" t="s">
        <v>1410</v>
      </c>
      <c r="C878" s="72">
        <v>0.29696969000000001</v>
      </c>
      <c r="D878">
        <f>IF(Recherche!$D$1='Base poids'!A878,1,0)</f>
        <v>0</v>
      </c>
      <c r="E878">
        <f>IF(D878=0,0,SUM($D$2:D878))</f>
        <v>0</v>
      </c>
    </row>
    <row r="879" spans="1:5" x14ac:dyDescent="0.3">
      <c r="A879" s="70" t="s">
        <v>314</v>
      </c>
      <c r="B879" s="71" t="s">
        <v>34</v>
      </c>
      <c r="C879" s="72">
        <v>0.28787878</v>
      </c>
      <c r="D879">
        <f>IF(Recherche!$D$1='Base poids'!A879,1,0)</f>
        <v>0</v>
      </c>
      <c r="E879">
        <f>IF(D879=0,0,SUM($D$2:D879))</f>
        <v>0</v>
      </c>
    </row>
    <row r="880" spans="1:5" x14ac:dyDescent="0.3">
      <c r="A880" s="70" t="s">
        <v>314</v>
      </c>
      <c r="B880" s="71" t="s">
        <v>31</v>
      </c>
      <c r="C880" s="72">
        <v>0.1090909</v>
      </c>
      <c r="D880">
        <f>IF(Recherche!$D$1='Base poids'!A880,1,0)</f>
        <v>0</v>
      </c>
      <c r="E880">
        <f>IF(D880=0,0,SUM($D$2:D880))</f>
        <v>0</v>
      </c>
    </row>
    <row r="881" spans="1:5" x14ac:dyDescent="0.3">
      <c r="A881" s="70" t="s">
        <v>724</v>
      </c>
      <c r="B881" s="73" t="s">
        <v>1412</v>
      </c>
      <c r="C881" s="72">
        <v>0.4587</v>
      </c>
      <c r="D881">
        <f>IF(Recherche!$D$1='Base poids'!A881,1,0)</f>
        <v>0</v>
      </c>
      <c r="E881">
        <f>IF(D881=0,0,SUM($D$2:D881))</f>
        <v>0</v>
      </c>
    </row>
    <row r="882" spans="1:5" x14ac:dyDescent="0.3">
      <c r="A882" s="70" t="s">
        <v>724</v>
      </c>
      <c r="B882" s="71" t="s">
        <v>34</v>
      </c>
      <c r="C882" s="72">
        <v>0.29299999999999998</v>
      </c>
      <c r="D882">
        <f>IF(Recherche!$D$1='Base poids'!A882,1,0)</f>
        <v>0</v>
      </c>
      <c r="E882">
        <f>IF(D882=0,0,SUM($D$2:D882))</f>
        <v>0</v>
      </c>
    </row>
    <row r="883" spans="1:5" x14ac:dyDescent="0.3">
      <c r="A883" s="70" t="s">
        <v>724</v>
      </c>
      <c r="B883" s="71" t="s">
        <v>47</v>
      </c>
      <c r="C883" s="72">
        <v>0.12540000000000001</v>
      </c>
      <c r="D883">
        <f>IF(Recherche!$D$1='Base poids'!A883,1,0)</f>
        <v>0</v>
      </c>
      <c r="E883">
        <f>IF(D883=0,0,SUM($D$2:D883))</f>
        <v>0</v>
      </c>
    </row>
    <row r="884" spans="1:5" x14ac:dyDescent="0.3">
      <c r="A884" s="70" t="s">
        <v>724</v>
      </c>
      <c r="B884" s="71" t="s">
        <v>31</v>
      </c>
      <c r="C884" s="72">
        <v>0.1229</v>
      </c>
      <c r="D884">
        <f>IF(Recherche!$D$1='Base poids'!A884,1,0)</f>
        <v>0</v>
      </c>
      <c r="E884">
        <f>IF(D884=0,0,SUM($D$2:D884))</f>
        <v>0</v>
      </c>
    </row>
    <row r="885" spans="1:5" x14ac:dyDescent="0.3">
      <c r="A885" s="70" t="s">
        <v>726</v>
      </c>
      <c r="B885" s="71" t="s">
        <v>34</v>
      </c>
      <c r="C885" s="72">
        <v>0.3448</v>
      </c>
      <c r="D885">
        <f>IF(Recherche!$D$1='Base poids'!A885,1,0)</f>
        <v>0</v>
      </c>
      <c r="E885">
        <f>IF(D885=0,0,SUM($D$2:D885))</f>
        <v>0</v>
      </c>
    </row>
    <row r="886" spans="1:5" x14ac:dyDescent="0.3">
      <c r="A886" s="70" t="s">
        <v>726</v>
      </c>
      <c r="B886" s="73" t="s">
        <v>1412</v>
      </c>
      <c r="C886" s="72">
        <v>0.30199999999999999</v>
      </c>
      <c r="D886">
        <f>IF(Recherche!$D$1='Base poids'!A886,1,0)</f>
        <v>0</v>
      </c>
      <c r="E886">
        <f>IF(D886=0,0,SUM($D$2:D886))</f>
        <v>0</v>
      </c>
    </row>
    <row r="887" spans="1:5" x14ac:dyDescent="0.3">
      <c r="A887" s="70" t="s">
        <v>726</v>
      </c>
      <c r="B887" s="71" t="s">
        <v>47</v>
      </c>
      <c r="C887" s="72">
        <v>0.17680000000000001</v>
      </c>
      <c r="D887">
        <f>IF(Recherche!$D$1='Base poids'!A887,1,0)</f>
        <v>0</v>
      </c>
      <c r="E887">
        <f>IF(D887=0,0,SUM($D$2:D887))</f>
        <v>0</v>
      </c>
    </row>
    <row r="888" spans="1:5" x14ac:dyDescent="0.3">
      <c r="A888" s="70" t="s">
        <v>726</v>
      </c>
      <c r="B888" s="71" t="s">
        <v>31</v>
      </c>
      <c r="C888" s="72">
        <v>0.1764</v>
      </c>
      <c r="D888">
        <f>IF(Recherche!$D$1='Base poids'!A888,1,0)</f>
        <v>0</v>
      </c>
      <c r="E888">
        <f>IF(D888=0,0,SUM($D$2:D888))</f>
        <v>0</v>
      </c>
    </row>
    <row r="889" spans="1:5" x14ac:dyDescent="0.3">
      <c r="A889" s="70" t="s">
        <v>316</v>
      </c>
      <c r="B889" s="71" t="s">
        <v>34</v>
      </c>
      <c r="C889" s="72">
        <v>0.38412698000000001</v>
      </c>
      <c r="D889">
        <f>IF(Recherche!$D$1='Base poids'!A889,1,0)</f>
        <v>0</v>
      </c>
      <c r="E889">
        <f>IF(D889=0,0,SUM($D$2:D889))</f>
        <v>0</v>
      </c>
    </row>
    <row r="890" spans="1:5" x14ac:dyDescent="0.3">
      <c r="A890" s="70" t="s">
        <v>316</v>
      </c>
      <c r="B890" s="73" t="s">
        <v>1420</v>
      </c>
      <c r="C890" s="72">
        <v>0.34920634</v>
      </c>
      <c r="D890">
        <f>IF(Recherche!$D$1='Base poids'!A890,1,0)</f>
        <v>0</v>
      </c>
      <c r="E890">
        <f>IF(D890=0,0,SUM($D$2:D890))</f>
        <v>0</v>
      </c>
    </row>
    <row r="891" spans="1:5" x14ac:dyDescent="0.3">
      <c r="A891" s="70" t="s">
        <v>316</v>
      </c>
      <c r="B891" s="71" t="s">
        <v>42</v>
      </c>
      <c r="C891" s="72">
        <v>0.1</v>
      </c>
      <c r="D891">
        <f>IF(Recherche!$D$1='Base poids'!A891,1,0)</f>
        <v>0</v>
      </c>
      <c r="E891">
        <f>IF(D891=0,0,SUM($D$2:D891))</f>
        <v>0</v>
      </c>
    </row>
    <row r="892" spans="1:5" x14ac:dyDescent="0.3">
      <c r="A892" s="70" t="s">
        <v>316</v>
      </c>
      <c r="B892" s="71" t="s">
        <v>47</v>
      </c>
      <c r="C892" s="72">
        <v>8.7301580000000004E-2</v>
      </c>
      <c r="D892">
        <f>IF(Recherche!$D$1='Base poids'!A892,1,0)</f>
        <v>0</v>
      </c>
      <c r="E892">
        <f>IF(D892=0,0,SUM($D$2:D892))</f>
        <v>0</v>
      </c>
    </row>
    <row r="893" spans="1:5" x14ac:dyDescent="0.3">
      <c r="A893" s="70" t="s">
        <v>316</v>
      </c>
      <c r="B893" s="71" t="s">
        <v>31</v>
      </c>
      <c r="C893" s="72">
        <v>7.9365069999999996E-2</v>
      </c>
      <c r="D893">
        <f>IF(Recherche!$D$1='Base poids'!A893,1,0)</f>
        <v>0</v>
      </c>
      <c r="E893">
        <f>IF(D893=0,0,SUM($D$2:D893))</f>
        <v>0</v>
      </c>
    </row>
    <row r="894" spans="1:5" x14ac:dyDescent="0.3">
      <c r="A894" s="70" t="s">
        <v>200</v>
      </c>
      <c r="B894" s="71" t="s">
        <v>42</v>
      </c>
      <c r="C894" s="72">
        <v>0.30467287999999998</v>
      </c>
      <c r="D894">
        <f>IF(Recherche!$D$1='Base poids'!A894,1,0)</f>
        <v>0</v>
      </c>
      <c r="E894">
        <f>IF(D894=0,0,SUM($D$2:D894))</f>
        <v>0</v>
      </c>
    </row>
    <row r="895" spans="1:5" x14ac:dyDescent="0.3">
      <c r="A895" s="70" t="s">
        <v>200</v>
      </c>
      <c r="B895" s="73" t="s">
        <v>1410</v>
      </c>
      <c r="C895" s="72">
        <v>0.23902571</v>
      </c>
      <c r="D895">
        <f>IF(Recherche!$D$1='Base poids'!A895,1,0)</f>
        <v>0</v>
      </c>
      <c r="E895">
        <f>IF(D895=0,0,SUM($D$2:D895))</f>
        <v>0</v>
      </c>
    </row>
    <row r="896" spans="1:5" x14ac:dyDescent="0.3">
      <c r="A896" s="70" t="s">
        <v>200</v>
      </c>
      <c r="B896" s="71" t="s">
        <v>34</v>
      </c>
      <c r="C896" s="72">
        <v>0.2249169</v>
      </c>
      <c r="D896">
        <f>IF(Recherche!$D$1='Base poids'!A896,1,0)</f>
        <v>0</v>
      </c>
      <c r="E896">
        <f>IF(D896=0,0,SUM($D$2:D896))</f>
        <v>0</v>
      </c>
    </row>
    <row r="897" spans="1:5" x14ac:dyDescent="0.3">
      <c r="A897" s="70" t="s">
        <v>200</v>
      </c>
      <c r="B897" s="71" t="s">
        <v>47</v>
      </c>
      <c r="C897" s="72">
        <v>0.13973964</v>
      </c>
      <c r="D897">
        <f>IF(Recherche!$D$1='Base poids'!A897,1,0)</f>
        <v>0</v>
      </c>
      <c r="E897">
        <f>IF(D897=0,0,SUM($D$2:D897))</f>
        <v>0</v>
      </c>
    </row>
    <row r="898" spans="1:5" x14ac:dyDescent="0.3">
      <c r="A898" s="70" t="s">
        <v>200</v>
      </c>
      <c r="B898" s="71" t="s">
        <v>31</v>
      </c>
      <c r="C898" s="72">
        <v>9.1644829999999997E-2</v>
      </c>
      <c r="D898">
        <f>IF(Recherche!$D$1='Base poids'!A898,1,0)</f>
        <v>0</v>
      </c>
      <c r="E898">
        <f>IF(D898=0,0,SUM($D$2:D898))</f>
        <v>0</v>
      </c>
    </row>
    <row r="899" spans="1:5" x14ac:dyDescent="0.3">
      <c r="A899" s="70" t="s">
        <v>602</v>
      </c>
      <c r="B899" s="71" t="s">
        <v>14</v>
      </c>
      <c r="C899" s="72">
        <v>0.58540000000000003</v>
      </c>
      <c r="D899">
        <f>IF(Recherche!$D$1='Base poids'!A899,1,0)</f>
        <v>0</v>
      </c>
      <c r="E899">
        <f>IF(D899=0,0,SUM($D$2:D899))</f>
        <v>0</v>
      </c>
    </row>
    <row r="900" spans="1:5" x14ac:dyDescent="0.3">
      <c r="A900" s="70" t="s">
        <v>602</v>
      </c>
      <c r="B900" s="71" t="s">
        <v>7</v>
      </c>
      <c r="C900" s="72">
        <v>0.41460000000000002</v>
      </c>
      <c r="D900">
        <f>IF(Recherche!$D$1='Base poids'!A900,1,0)</f>
        <v>0</v>
      </c>
      <c r="E900">
        <f>IF(D900=0,0,SUM($D$2:D900))</f>
        <v>0</v>
      </c>
    </row>
    <row r="901" spans="1:5" x14ac:dyDescent="0.3">
      <c r="A901" s="70" t="s">
        <v>201</v>
      </c>
      <c r="B901" s="71" t="s">
        <v>34</v>
      </c>
      <c r="C901" s="72">
        <v>0.37964942000000002</v>
      </c>
      <c r="D901">
        <f>IF(Recherche!$D$1='Base poids'!A901,1,0)</f>
        <v>0</v>
      </c>
      <c r="E901">
        <f>IF(D901=0,0,SUM($D$2:D901))</f>
        <v>0</v>
      </c>
    </row>
    <row r="902" spans="1:5" x14ac:dyDescent="0.3">
      <c r="A902" s="70" t="s">
        <v>201</v>
      </c>
      <c r="B902" s="71" t="s">
        <v>47</v>
      </c>
      <c r="C902" s="72">
        <v>0.26045983</v>
      </c>
      <c r="D902">
        <f>IF(Recherche!$D$1='Base poids'!A902,1,0)</f>
        <v>0</v>
      </c>
      <c r="E902">
        <f>IF(D902=0,0,SUM($D$2:D902))</f>
        <v>0</v>
      </c>
    </row>
    <row r="903" spans="1:5" x14ac:dyDescent="0.3">
      <c r="A903" s="70" t="s">
        <v>201</v>
      </c>
      <c r="B903" s="73" t="s">
        <v>1413</v>
      </c>
      <c r="C903" s="72">
        <v>0.25555897999999999</v>
      </c>
      <c r="D903">
        <f>IF(Recherche!$D$1='Base poids'!A903,1,0)</f>
        <v>0</v>
      </c>
      <c r="E903">
        <f>IF(D903=0,0,SUM($D$2:D903))</f>
        <v>0</v>
      </c>
    </row>
    <row r="904" spans="1:5" x14ac:dyDescent="0.3">
      <c r="A904" s="70" t="s">
        <v>201</v>
      </c>
      <c r="B904" s="71" t="s">
        <v>42</v>
      </c>
      <c r="C904" s="72">
        <v>0.10433175</v>
      </c>
      <c r="D904">
        <f>IF(Recherche!$D$1='Base poids'!A904,1,0)</f>
        <v>0</v>
      </c>
      <c r="E904">
        <f>IF(D904=0,0,SUM($D$2:D904))</f>
        <v>0</v>
      </c>
    </row>
    <row r="905" spans="1:5" x14ac:dyDescent="0.3">
      <c r="A905" s="70" t="s">
        <v>318</v>
      </c>
      <c r="B905" s="73" t="s">
        <v>1410</v>
      </c>
      <c r="C905" s="72">
        <v>0.29707317</v>
      </c>
      <c r="D905">
        <f>IF(Recherche!$D$1='Base poids'!A905,1,0)</f>
        <v>0</v>
      </c>
      <c r="E905">
        <f>IF(D905=0,0,SUM($D$2:D905))</f>
        <v>0</v>
      </c>
    </row>
    <row r="906" spans="1:5" x14ac:dyDescent="0.3">
      <c r="A906" s="70" t="s">
        <v>318</v>
      </c>
      <c r="B906" s="71" t="s">
        <v>34</v>
      </c>
      <c r="C906" s="72">
        <v>0.27679441999999999</v>
      </c>
      <c r="D906">
        <f>IF(Recherche!$D$1='Base poids'!A906,1,0)</f>
        <v>0</v>
      </c>
      <c r="E906">
        <f>IF(D906=0,0,SUM($D$2:D906))</f>
        <v>0</v>
      </c>
    </row>
    <row r="907" spans="1:5" x14ac:dyDescent="0.3">
      <c r="A907" s="70" t="s">
        <v>318</v>
      </c>
      <c r="B907" s="71" t="s">
        <v>47</v>
      </c>
      <c r="C907" s="72">
        <v>0.21717629999999999</v>
      </c>
      <c r="D907">
        <f>IF(Recherche!$D$1='Base poids'!A907,1,0)</f>
        <v>0</v>
      </c>
      <c r="E907">
        <f>IF(D907=0,0,SUM($D$2:D907))</f>
        <v>0</v>
      </c>
    </row>
    <row r="908" spans="1:5" x14ac:dyDescent="0.3">
      <c r="A908" s="70" t="s">
        <v>318</v>
      </c>
      <c r="B908" s="71" t="s">
        <v>42</v>
      </c>
      <c r="C908" s="72">
        <v>0.12233587999999999</v>
      </c>
      <c r="D908">
        <f>IF(Recherche!$D$1='Base poids'!A908,1,0)</f>
        <v>0</v>
      </c>
      <c r="E908">
        <f>IF(D908=0,0,SUM($D$2:D908))</f>
        <v>0</v>
      </c>
    </row>
    <row r="909" spans="1:5" x14ac:dyDescent="0.3">
      <c r="A909" s="70" t="s">
        <v>318</v>
      </c>
      <c r="B909" s="71" t="s">
        <v>31</v>
      </c>
      <c r="C909" s="72">
        <v>8.6620199999999994E-2</v>
      </c>
      <c r="D909">
        <f>IF(Recherche!$D$1='Base poids'!A909,1,0)</f>
        <v>0</v>
      </c>
      <c r="E909">
        <f>IF(D909=0,0,SUM($D$2:D909))</f>
        <v>0</v>
      </c>
    </row>
    <row r="910" spans="1:5" x14ac:dyDescent="0.3">
      <c r="A910" s="70" t="s">
        <v>728</v>
      </c>
      <c r="B910" s="71" t="s">
        <v>34</v>
      </c>
      <c r="C910" s="72">
        <v>0.34970000000000001</v>
      </c>
      <c r="D910">
        <f>IF(Recherche!$D$1='Base poids'!A910,1,0)</f>
        <v>0</v>
      </c>
      <c r="E910">
        <f>IF(D910=0,0,SUM($D$2:D910))</f>
        <v>0</v>
      </c>
    </row>
    <row r="911" spans="1:5" x14ac:dyDescent="0.3">
      <c r="A911" s="70" t="s">
        <v>728</v>
      </c>
      <c r="B911" s="73" t="s">
        <v>1412</v>
      </c>
      <c r="C911" s="72">
        <v>0.23280000000000001</v>
      </c>
      <c r="D911">
        <f>IF(Recherche!$D$1='Base poids'!A911,1,0)</f>
        <v>0</v>
      </c>
      <c r="E911">
        <f>IF(D911=0,0,SUM($D$2:D911))</f>
        <v>0</v>
      </c>
    </row>
    <row r="912" spans="1:5" x14ac:dyDescent="0.3">
      <c r="A912" s="70" t="s">
        <v>728</v>
      </c>
      <c r="B912" s="71" t="s">
        <v>47</v>
      </c>
      <c r="C912" s="72">
        <v>0.17150000000000001</v>
      </c>
      <c r="D912">
        <f>IF(Recherche!$D$1='Base poids'!A912,1,0)</f>
        <v>0</v>
      </c>
      <c r="E912">
        <f>IF(D912=0,0,SUM($D$2:D912))</f>
        <v>0</v>
      </c>
    </row>
    <row r="913" spans="1:5" x14ac:dyDescent="0.3">
      <c r="A913" s="70" t="s">
        <v>728</v>
      </c>
      <c r="B913" s="71" t="s">
        <v>31</v>
      </c>
      <c r="C913" s="72">
        <v>0.1512</v>
      </c>
      <c r="D913">
        <f>IF(Recherche!$D$1='Base poids'!A913,1,0)</f>
        <v>0</v>
      </c>
      <c r="E913">
        <f>IF(D913=0,0,SUM($D$2:D913))</f>
        <v>0</v>
      </c>
    </row>
    <row r="914" spans="1:5" x14ac:dyDescent="0.3">
      <c r="A914" s="70" t="s">
        <v>728</v>
      </c>
      <c r="B914" s="71" t="s">
        <v>42</v>
      </c>
      <c r="C914" s="72">
        <v>9.4899999999999998E-2</v>
      </c>
      <c r="D914">
        <f>IF(Recherche!$D$1='Base poids'!A914,1,0)</f>
        <v>0</v>
      </c>
      <c r="E914">
        <f>IF(D914=0,0,SUM($D$2:D914))</f>
        <v>0</v>
      </c>
    </row>
    <row r="915" spans="1:5" x14ac:dyDescent="0.3">
      <c r="A915" s="70" t="s">
        <v>475</v>
      </c>
      <c r="B915" s="71" t="s">
        <v>34</v>
      </c>
      <c r="C915" s="72">
        <v>0.69230769230769229</v>
      </c>
      <c r="D915">
        <f>IF(Recherche!$D$1='Base poids'!A915,1,0)</f>
        <v>0</v>
      </c>
      <c r="E915">
        <f>IF(D915=0,0,SUM($D$2:D915))</f>
        <v>0</v>
      </c>
    </row>
    <row r="916" spans="1:5" x14ac:dyDescent="0.3">
      <c r="A916" s="70" t="s">
        <v>475</v>
      </c>
      <c r="B916" s="71" t="s">
        <v>18</v>
      </c>
      <c r="C916" s="72">
        <v>0.30769230769230771</v>
      </c>
      <c r="D916">
        <f>IF(Recherche!$D$1='Base poids'!A916,1,0)</f>
        <v>0</v>
      </c>
      <c r="E916">
        <f>IF(D916=0,0,SUM($D$2:D916))</f>
        <v>0</v>
      </c>
    </row>
    <row r="917" spans="1:5" x14ac:dyDescent="0.3">
      <c r="A917" s="70" t="s">
        <v>203</v>
      </c>
      <c r="B917" s="71" t="s">
        <v>34</v>
      </c>
      <c r="C917" s="72">
        <v>0.37176167999999998</v>
      </c>
      <c r="D917">
        <f>IF(Recherche!$D$1='Base poids'!A917,1,0)</f>
        <v>0</v>
      </c>
      <c r="E917">
        <f>IF(D917=0,0,SUM($D$2:D917))</f>
        <v>0</v>
      </c>
    </row>
    <row r="918" spans="1:5" x14ac:dyDescent="0.3">
      <c r="A918" s="70" t="s">
        <v>203</v>
      </c>
      <c r="B918" s="73" t="s">
        <v>1415</v>
      </c>
      <c r="C918" s="72">
        <v>0.32798754000000002</v>
      </c>
      <c r="D918">
        <f>IF(Recherche!$D$1='Base poids'!A918,1,0)</f>
        <v>0</v>
      </c>
      <c r="E918">
        <f>IF(D918=0,0,SUM($D$2:D918))</f>
        <v>0</v>
      </c>
    </row>
    <row r="919" spans="1:5" x14ac:dyDescent="0.3">
      <c r="A919" s="70" t="s">
        <v>203</v>
      </c>
      <c r="B919" s="71" t="s">
        <v>47</v>
      </c>
      <c r="C919" s="72">
        <v>0.27355552</v>
      </c>
      <c r="D919">
        <f>IF(Recherche!$D$1='Base poids'!A919,1,0)</f>
        <v>0</v>
      </c>
      <c r="E919">
        <f>IF(D919=0,0,SUM($D$2:D919))</f>
        <v>0</v>
      </c>
    </row>
    <row r="920" spans="1:5" x14ac:dyDescent="0.3">
      <c r="A920" s="70" t="s">
        <v>203</v>
      </c>
      <c r="B920" s="71" t="s">
        <v>31</v>
      </c>
      <c r="C920" s="72">
        <v>2.6695239999999999E-2</v>
      </c>
      <c r="D920">
        <f>IF(Recherche!$D$1='Base poids'!A920,1,0)</f>
        <v>0</v>
      </c>
      <c r="E920">
        <f>IF(D920=0,0,SUM($D$2:D920))</f>
        <v>0</v>
      </c>
    </row>
    <row r="921" spans="1:5" x14ac:dyDescent="0.3">
      <c r="A921" s="70" t="s">
        <v>205</v>
      </c>
      <c r="B921" s="71" t="s">
        <v>34</v>
      </c>
      <c r="C921" s="72">
        <v>0.33205944999999998</v>
      </c>
      <c r="D921">
        <f>IF(Recherche!$D$1='Base poids'!A921,1,0)</f>
        <v>0</v>
      </c>
      <c r="E921">
        <f>IF(D921=0,0,SUM($D$2:D921))</f>
        <v>0</v>
      </c>
    </row>
    <row r="922" spans="1:5" x14ac:dyDescent="0.3">
      <c r="A922" s="70" t="s">
        <v>205</v>
      </c>
      <c r="B922" s="73" t="s">
        <v>1410</v>
      </c>
      <c r="C922" s="72">
        <v>0.25712534999999997</v>
      </c>
      <c r="D922">
        <f>IF(Recherche!$D$1='Base poids'!A922,1,0)</f>
        <v>0</v>
      </c>
      <c r="E922">
        <f>IF(D922=0,0,SUM($D$2:D922))</f>
        <v>0</v>
      </c>
    </row>
    <row r="923" spans="1:5" x14ac:dyDescent="0.3">
      <c r="A923" s="70" t="s">
        <v>205</v>
      </c>
      <c r="B923" s="71" t="s">
        <v>47</v>
      </c>
      <c r="C923" s="72">
        <v>0.24816410999999999</v>
      </c>
      <c r="D923">
        <f>IF(Recherche!$D$1='Base poids'!A923,1,0)</f>
        <v>0</v>
      </c>
      <c r="E923">
        <f>IF(D923=0,0,SUM($D$2:D923))</f>
        <v>0</v>
      </c>
    </row>
    <row r="924" spans="1:5" x14ac:dyDescent="0.3">
      <c r="A924" s="70" t="s">
        <v>205</v>
      </c>
      <c r="B924" s="71" t="s">
        <v>1241</v>
      </c>
      <c r="C924" s="72">
        <v>0.10975641999999999</v>
      </c>
      <c r="D924">
        <f>IF(Recherche!$D$1='Base poids'!A924,1,0)</f>
        <v>0</v>
      </c>
      <c r="E924">
        <f>IF(D924=0,0,SUM($D$2:D924))</f>
        <v>0</v>
      </c>
    </row>
    <row r="925" spans="1:5" x14ac:dyDescent="0.3">
      <c r="A925" s="70" t="s">
        <v>205</v>
      </c>
      <c r="B925" s="71" t="s">
        <v>31</v>
      </c>
      <c r="C925" s="72">
        <v>5.2894660000000003E-2</v>
      </c>
      <c r="D925">
        <f>IF(Recherche!$D$1='Base poids'!A925,1,0)</f>
        <v>0</v>
      </c>
      <c r="E925">
        <f>IF(D925=0,0,SUM($D$2:D925))</f>
        <v>0</v>
      </c>
    </row>
    <row r="926" spans="1:5" x14ac:dyDescent="0.3">
      <c r="A926" s="70" t="s">
        <v>207</v>
      </c>
      <c r="B926" s="71" t="s">
        <v>42</v>
      </c>
      <c r="C926" s="72">
        <v>0.31753554000000001</v>
      </c>
      <c r="D926">
        <f>IF(Recherche!$D$1='Base poids'!A926,1,0)</f>
        <v>0</v>
      </c>
      <c r="E926">
        <f>IF(D926=0,0,SUM($D$2:D926))</f>
        <v>0</v>
      </c>
    </row>
    <row r="927" spans="1:5" x14ac:dyDescent="0.3">
      <c r="A927" s="70" t="s">
        <v>207</v>
      </c>
      <c r="B927" s="71" t="s">
        <v>34</v>
      </c>
      <c r="C927" s="72">
        <v>0.27962084999999998</v>
      </c>
      <c r="D927">
        <f>IF(Recherche!$D$1='Base poids'!A927,1,0)</f>
        <v>0</v>
      </c>
      <c r="E927">
        <f>IF(D927=0,0,SUM($D$2:D927))</f>
        <v>0</v>
      </c>
    </row>
    <row r="928" spans="1:5" x14ac:dyDescent="0.3">
      <c r="A928" s="70" t="s">
        <v>207</v>
      </c>
      <c r="B928" s="73" t="s">
        <v>1410</v>
      </c>
      <c r="C928" s="72">
        <v>0.24644548999999999</v>
      </c>
      <c r="D928">
        <f>IF(Recherche!$D$1='Base poids'!A928,1,0)</f>
        <v>0</v>
      </c>
      <c r="E928">
        <f>IF(D928=0,0,SUM($D$2:D928))</f>
        <v>0</v>
      </c>
    </row>
    <row r="929" spans="1:5" x14ac:dyDescent="0.3">
      <c r="A929" s="70" t="s">
        <v>207</v>
      </c>
      <c r="B929" s="71" t="s">
        <v>31</v>
      </c>
      <c r="C929" s="72">
        <v>0.15639810000000001</v>
      </c>
      <c r="D929">
        <f>IF(Recherche!$D$1='Base poids'!A929,1,0)</f>
        <v>0</v>
      </c>
      <c r="E929">
        <f>IF(D929=0,0,SUM($D$2:D929))</f>
        <v>0</v>
      </c>
    </row>
    <row r="930" spans="1:5" x14ac:dyDescent="0.3">
      <c r="A930" s="70" t="s">
        <v>320</v>
      </c>
      <c r="B930" s="73" t="s">
        <v>1410</v>
      </c>
      <c r="C930" s="72">
        <v>0.25856421000000002</v>
      </c>
      <c r="D930">
        <f>IF(Recherche!$D$1='Base poids'!A930,1,0)</f>
        <v>0</v>
      </c>
      <c r="E930">
        <f>IF(D930=0,0,SUM($D$2:D930))</f>
        <v>0</v>
      </c>
    </row>
    <row r="931" spans="1:5" x14ac:dyDescent="0.3">
      <c r="A931" s="70" t="s">
        <v>320</v>
      </c>
      <c r="B931" s="71" t="s">
        <v>34</v>
      </c>
      <c r="C931" s="72">
        <v>0.21668277</v>
      </c>
      <c r="D931">
        <f>IF(Recherche!$D$1='Base poids'!A931,1,0)</f>
        <v>0</v>
      </c>
      <c r="E931">
        <f>IF(D931=0,0,SUM($D$2:D931))</f>
        <v>0</v>
      </c>
    </row>
    <row r="932" spans="1:5" x14ac:dyDescent="0.3">
      <c r="A932" s="70" t="s">
        <v>320</v>
      </c>
      <c r="B932" s="71" t="s">
        <v>18</v>
      </c>
      <c r="C932" s="72">
        <v>0.16076029999999999</v>
      </c>
      <c r="D932">
        <f>IF(Recherche!$D$1='Base poids'!A932,1,0)</f>
        <v>0</v>
      </c>
      <c r="E932">
        <f>IF(D932=0,0,SUM($D$2:D932))</f>
        <v>0</v>
      </c>
    </row>
    <row r="933" spans="1:5" x14ac:dyDescent="0.3">
      <c r="A933" s="70" t="s">
        <v>320</v>
      </c>
      <c r="B933" s="71" t="s">
        <v>42</v>
      </c>
      <c r="C933" s="72">
        <v>0.15235716999999999</v>
      </c>
      <c r="D933">
        <f>IF(Recherche!$D$1='Base poids'!A933,1,0)</f>
        <v>0</v>
      </c>
      <c r="E933">
        <f>IF(D933=0,0,SUM($D$2:D933))</f>
        <v>0</v>
      </c>
    </row>
    <row r="934" spans="1:5" x14ac:dyDescent="0.3">
      <c r="A934" s="70" t="s">
        <v>320</v>
      </c>
      <c r="B934" s="71" t="s">
        <v>47</v>
      </c>
      <c r="C934" s="72">
        <v>0.11619415</v>
      </c>
      <c r="D934">
        <f>IF(Recherche!$D$1='Base poids'!A934,1,0)</f>
        <v>0</v>
      </c>
      <c r="E934">
        <f>IF(D934=0,0,SUM($D$2:D934))</f>
        <v>0</v>
      </c>
    </row>
    <row r="935" spans="1:5" x14ac:dyDescent="0.3">
      <c r="A935" s="70" t="s">
        <v>320</v>
      </c>
      <c r="B935" s="71" t="s">
        <v>31</v>
      </c>
      <c r="C935" s="72">
        <v>9.5441360000000003E-2</v>
      </c>
      <c r="D935">
        <f>IF(Recherche!$D$1='Base poids'!A935,1,0)</f>
        <v>0</v>
      </c>
      <c r="E935">
        <f>IF(D935=0,0,SUM($D$2:D935))</f>
        <v>0</v>
      </c>
    </row>
    <row r="936" spans="1:5" x14ac:dyDescent="0.3">
      <c r="A936" s="70" t="s">
        <v>477</v>
      </c>
      <c r="B936" s="73" t="s">
        <v>1416</v>
      </c>
      <c r="C936" s="72">
        <v>0.35802540999999999</v>
      </c>
      <c r="D936">
        <f>IF(Recherche!$D$1='Base poids'!A936,1,0)</f>
        <v>0</v>
      </c>
      <c r="E936">
        <f>IF(D936=0,0,SUM($D$2:D936))</f>
        <v>0</v>
      </c>
    </row>
    <row r="937" spans="1:5" x14ac:dyDescent="0.3">
      <c r="A937" s="70" t="s">
        <v>477</v>
      </c>
      <c r="B937" s="71" t="s">
        <v>34</v>
      </c>
      <c r="C937" s="72">
        <v>0.21186894000000001</v>
      </c>
      <c r="D937">
        <f>IF(Recherche!$D$1='Base poids'!A937,1,0)</f>
        <v>0</v>
      </c>
      <c r="E937">
        <f>IF(D937=0,0,SUM($D$2:D937))</f>
        <v>0</v>
      </c>
    </row>
    <row r="938" spans="1:5" x14ac:dyDescent="0.3">
      <c r="A938" s="70" t="s">
        <v>477</v>
      </c>
      <c r="B938" s="71" t="s">
        <v>47</v>
      </c>
      <c r="C938" s="72">
        <v>0.19925027000000001</v>
      </c>
      <c r="D938">
        <f>IF(Recherche!$D$1='Base poids'!A938,1,0)</f>
        <v>0</v>
      </c>
      <c r="E938">
        <f>IF(D938=0,0,SUM($D$2:D938))</f>
        <v>0</v>
      </c>
    </row>
    <row r="939" spans="1:5" x14ac:dyDescent="0.3">
      <c r="A939" s="70" t="s">
        <v>477</v>
      </c>
      <c r="B939" s="71" t="s">
        <v>31</v>
      </c>
      <c r="C939" s="72">
        <v>0.13222334999999999</v>
      </c>
      <c r="D939">
        <f>IF(Recherche!$D$1='Base poids'!A939,1,0)</f>
        <v>0</v>
      </c>
      <c r="E939">
        <f>IF(D939=0,0,SUM($D$2:D939))</f>
        <v>0</v>
      </c>
    </row>
    <row r="940" spans="1:5" x14ac:dyDescent="0.3">
      <c r="A940" s="70" t="s">
        <v>477</v>
      </c>
      <c r="B940" s="71" t="s">
        <v>18</v>
      </c>
      <c r="C940" s="72">
        <v>9.8631999999999997E-2</v>
      </c>
      <c r="D940">
        <f>IF(Recherche!$D$1='Base poids'!A940,1,0)</f>
        <v>0</v>
      </c>
      <c r="E940">
        <f>IF(D940=0,0,SUM($D$2:D940))</f>
        <v>0</v>
      </c>
    </row>
    <row r="941" spans="1:5" x14ac:dyDescent="0.3">
      <c r="A941" s="70" t="s">
        <v>209</v>
      </c>
      <c r="B941" s="73" t="s">
        <v>1413</v>
      </c>
      <c r="C941" s="72">
        <v>0.58823528999999997</v>
      </c>
      <c r="D941">
        <f>IF(Recherche!$D$1='Base poids'!A941,1,0)</f>
        <v>0</v>
      </c>
      <c r="E941">
        <f>IF(D941=0,0,SUM($D$2:D941))</f>
        <v>0</v>
      </c>
    </row>
    <row r="942" spans="1:5" x14ac:dyDescent="0.3">
      <c r="A942" s="70" t="s">
        <v>209</v>
      </c>
      <c r="B942" s="71" t="s">
        <v>34</v>
      </c>
      <c r="C942" s="72">
        <v>0.19117646999999999</v>
      </c>
      <c r="D942">
        <f>IF(Recherche!$D$1='Base poids'!A942,1,0)</f>
        <v>0</v>
      </c>
      <c r="E942">
        <f>IF(D942=0,0,SUM($D$2:D942))</f>
        <v>0</v>
      </c>
    </row>
    <row r="943" spans="1:5" x14ac:dyDescent="0.3">
      <c r="A943" s="70" t="s">
        <v>209</v>
      </c>
      <c r="B943" s="71" t="s">
        <v>42</v>
      </c>
      <c r="C943" s="72">
        <v>0.16176470000000001</v>
      </c>
      <c r="D943">
        <f>IF(Recherche!$D$1='Base poids'!A943,1,0)</f>
        <v>0</v>
      </c>
      <c r="E943">
        <f>IF(D943=0,0,SUM($D$2:D943))</f>
        <v>0</v>
      </c>
    </row>
    <row r="944" spans="1:5" x14ac:dyDescent="0.3">
      <c r="A944" s="70" t="s">
        <v>209</v>
      </c>
      <c r="B944" s="71" t="s">
        <v>31</v>
      </c>
      <c r="C944" s="72">
        <v>5.8823519999999997E-2</v>
      </c>
      <c r="D944">
        <f>IF(Recherche!$D$1='Base poids'!A944,1,0)</f>
        <v>0</v>
      </c>
      <c r="E944">
        <f>IF(D944=0,0,SUM($D$2:D944))</f>
        <v>0</v>
      </c>
    </row>
    <row r="945" spans="1:5" x14ac:dyDescent="0.3">
      <c r="A945" s="70" t="s">
        <v>479</v>
      </c>
      <c r="B945" s="73" t="s">
        <v>1417</v>
      </c>
      <c r="C945" s="72">
        <v>0.38653885999999998</v>
      </c>
      <c r="D945">
        <f>IF(Recherche!$D$1='Base poids'!A945,1,0)</f>
        <v>0</v>
      </c>
      <c r="E945">
        <f>IF(D945=0,0,SUM($D$2:D945))</f>
        <v>0</v>
      </c>
    </row>
    <row r="946" spans="1:5" x14ac:dyDescent="0.3">
      <c r="A946" s="70" t="s">
        <v>479</v>
      </c>
      <c r="B946" s="71" t="s">
        <v>34</v>
      </c>
      <c r="C946" s="72">
        <v>0.21087726000000001</v>
      </c>
      <c r="D946">
        <f>IF(Recherche!$D$1='Base poids'!A946,1,0)</f>
        <v>0</v>
      </c>
      <c r="E946">
        <f>IF(D946=0,0,SUM($D$2:D946))</f>
        <v>0</v>
      </c>
    </row>
    <row r="947" spans="1:5" x14ac:dyDescent="0.3">
      <c r="A947" s="70" t="s">
        <v>479</v>
      </c>
      <c r="B947" s="71" t="s">
        <v>47</v>
      </c>
      <c r="C947" s="72">
        <v>0.19691602</v>
      </c>
      <c r="D947">
        <f>IF(Recherche!$D$1='Base poids'!A947,1,0)</f>
        <v>0</v>
      </c>
      <c r="E947">
        <f>IF(D947=0,0,SUM($D$2:D947))</f>
        <v>0</v>
      </c>
    </row>
    <row r="948" spans="1:5" x14ac:dyDescent="0.3">
      <c r="A948" s="70" t="s">
        <v>479</v>
      </c>
      <c r="B948" s="71" t="s">
        <v>31</v>
      </c>
      <c r="C948" s="72">
        <v>0.11106480000000001</v>
      </c>
      <c r="D948">
        <f>IF(Recherche!$D$1='Base poids'!A948,1,0)</f>
        <v>0</v>
      </c>
      <c r="E948">
        <f>IF(D948=0,0,SUM($D$2:D948))</f>
        <v>0</v>
      </c>
    </row>
    <row r="949" spans="1:5" x14ac:dyDescent="0.3">
      <c r="A949" s="70" t="s">
        <v>479</v>
      </c>
      <c r="B949" s="71" t="s">
        <v>42</v>
      </c>
      <c r="C949" s="72">
        <v>9.4603039999999999E-2</v>
      </c>
      <c r="D949">
        <f>IF(Recherche!$D$1='Base poids'!A949,1,0)</f>
        <v>0</v>
      </c>
      <c r="E949">
        <f>IF(D949=0,0,SUM($D$2:D949))</f>
        <v>0</v>
      </c>
    </row>
    <row r="950" spans="1:5" x14ac:dyDescent="0.3">
      <c r="A950" s="70" t="s">
        <v>730</v>
      </c>
      <c r="B950" s="71" t="s">
        <v>34</v>
      </c>
      <c r="C950" s="72">
        <v>0.44850000000000001</v>
      </c>
      <c r="D950">
        <f>IF(Recherche!$D$1='Base poids'!A950,1,0)</f>
        <v>0</v>
      </c>
      <c r="E950">
        <f>IF(D950=0,0,SUM($D$2:D950))</f>
        <v>0</v>
      </c>
    </row>
    <row r="951" spans="1:5" x14ac:dyDescent="0.3">
      <c r="A951" s="70" t="s">
        <v>730</v>
      </c>
      <c r="B951" s="73" t="s">
        <v>1412</v>
      </c>
      <c r="C951" s="72">
        <v>0.41410000000000002</v>
      </c>
      <c r="D951">
        <f>IF(Recherche!$D$1='Base poids'!A951,1,0)</f>
        <v>0</v>
      </c>
      <c r="E951">
        <f>IF(D951=0,0,SUM($D$2:D951))</f>
        <v>0</v>
      </c>
    </row>
    <row r="952" spans="1:5" x14ac:dyDescent="0.3">
      <c r="A952" s="70" t="s">
        <v>730</v>
      </c>
      <c r="B952" s="71" t="s">
        <v>42</v>
      </c>
      <c r="C952" s="72">
        <v>0.13750000000000001</v>
      </c>
      <c r="D952">
        <f>IF(Recherche!$D$1='Base poids'!A952,1,0)</f>
        <v>0</v>
      </c>
      <c r="E952">
        <f>IF(D952=0,0,SUM($D$2:D952))</f>
        <v>0</v>
      </c>
    </row>
    <row r="953" spans="1:5" x14ac:dyDescent="0.3">
      <c r="A953" s="70" t="s">
        <v>732</v>
      </c>
      <c r="B953" s="71" t="s">
        <v>34</v>
      </c>
      <c r="C953" s="72">
        <v>0.38940000000000002</v>
      </c>
      <c r="D953">
        <f>IF(Recherche!$D$1='Base poids'!A953,1,0)</f>
        <v>0</v>
      </c>
      <c r="E953">
        <f>IF(D953=0,0,SUM($D$2:D953))</f>
        <v>0</v>
      </c>
    </row>
    <row r="954" spans="1:5" x14ac:dyDescent="0.3">
      <c r="A954" s="70" t="s">
        <v>732</v>
      </c>
      <c r="B954" s="71" t="s">
        <v>47</v>
      </c>
      <c r="C954" s="72">
        <v>0.1888</v>
      </c>
      <c r="D954">
        <f>IF(Recherche!$D$1='Base poids'!A954,1,0)</f>
        <v>0</v>
      </c>
      <c r="E954">
        <f>IF(D954=0,0,SUM($D$2:D954))</f>
        <v>0</v>
      </c>
    </row>
    <row r="955" spans="1:5" x14ac:dyDescent="0.3">
      <c r="A955" s="70" t="s">
        <v>732</v>
      </c>
      <c r="B955" s="73" t="s">
        <v>1412</v>
      </c>
      <c r="C955" s="72">
        <v>0.18110000000000001</v>
      </c>
      <c r="D955">
        <f>IF(Recherche!$D$1='Base poids'!A955,1,0)</f>
        <v>0</v>
      </c>
      <c r="E955">
        <f>IF(D955=0,0,SUM($D$2:D955))</f>
        <v>0</v>
      </c>
    </row>
    <row r="956" spans="1:5" x14ac:dyDescent="0.3">
      <c r="A956" s="70" t="s">
        <v>732</v>
      </c>
      <c r="B956" s="71" t="s">
        <v>31</v>
      </c>
      <c r="C956" s="72">
        <v>0.1245</v>
      </c>
      <c r="D956">
        <f>IF(Recherche!$D$1='Base poids'!A956,1,0)</f>
        <v>0</v>
      </c>
      <c r="E956">
        <f>IF(D956=0,0,SUM($D$2:D956))</f>
        <v>0</v>
      </c>
    </row>
    <row r="957" spans="1:5" x14ac:dyDescent="0.3">
      <c r="A957" s="70" t="s">
        <v>732</v>
      </c>
      <c r="B957" s="71" t="s">
        <v>42</v>
      </c>
      <c r="C957" s="72">
        <v>0.1162</v>
      </c>
      <c r="D957">
        <f>IF(Recherche!$D$1='Base poids'!A957,1,0)</f>
        <v>0</v>
      </c>
      <c r="E957">
        <f>IF(D957=0,0,SUM($D$2:D957))</f>
        <v>0</v>
      </c>
    </row>
    <row r="958" spans="1:5" x14ac:dyDescent="0.3">
      <c r="A958" s="70" t="s">
        <v>567</v>
      </c>
      <c r="B958" s="71" t="s">
        <v>34</v>
      </c>
      <c r="C958" s="72">
        <v>0.34375082000000001</v>
      </c>
      <c r="D958">
        <f>IF(Recherche!$D$1='Base poids'!A958,1,0)</f>
        <v>0</v>
      </c>
      <c r="E958">
        <f>IF(D958=0,0,SUM($D$2:D958))</f>
        <v>0</v>
      </c>
    </row>
    <row r="959" spans="1:5" x14ac:dyDescent="0.3">
      <c r="A959" s="70" t="s">
        <v>567</v>
      </c>
      <c r="B959" s="71" t="s">
        <v>47</v>
      </c>
      <c r="C959" s="72">
        <v>0.20635545</v>
      </c>
      <c r="D959">
        <f>IF(Recherche!$D$1='Base poids'!A959,1,0)</f>
        <v>0</v>
      </c>
      <c r="E959">
        <f>IF(D959=0,0,SUM($D$2:D959))</f>
        <v>0</v>
      </c>
    </row>
    <row r="960" spans="1:5" x14ac:dyDescent="0.3">
      <c r="A960" s="70" t="s">
        <v>567</v>
      </c>
      <c r="B960" s="73" t="s">
        <v>1411</v>
      </c>
      <c r="C960" s="72">
        <v>0.20205200000000001</v>
      </c>
      <c r="D960">
        <f>IF(Recherche!$D$1='Base poids'!A960,1,0)</f>
        <v>0</v>
      </c>
      <c r="E960">
        <f>IF(D960=0,0,SUM($D$2:D960))</f>
        <v>0</v>
      </c>
    </row>
    <row r="961" spans="1:5" x14ac:dyDescent="0.3">
      <c r="A961" s="70" t="s">
        <v>567</v>
      </c>
      <c r="B961" s="71" t="s">
        <v>42</v>
      </c>
      <c r="C961" s="72">
        <v>0.16977616000000001</v>
      </c>
      <c r="D961">
        <f>IF(Recherche!$D$1='Base poids'!A961,1,0)</f>
        <v>0</v>
      </c>
      <c r="E961">
        <f>IF(D961=0,0,SUM($D$2:D961))</f>
        <v>0</v>
      </c>
    </row>
    <row r="962" spans="1:5" x14ac:dyDescent="0.3">
      <c r="A962" s="70" t="s">
        <v>567</v>
      </c>
      <c r="B962" s="71" t="s">
        <v>31</v>
      </c>
      <c r="C962" s="72">
        <v>7.8065540000000003E-2</v>
      </c>
      <c r="D962">
        <f>IF(Recherche!$D$1='Base poids'!A962,1,0)</f>
        <v>0</v>
      </c>
      <c r="E962">
        <f>IF(D962=0,0,SUM($D$2:D962))</f>
        <v>0</v>
      </c>
    </row>
    <row r="963" spans="1:5" x14ac:dyDescent="0.3">
      <c r="A963" s="70" t="s">
        <v>211</v>
      </c>
      <c r="B963" s="71" t="s">
        <v>31</v>
      </c>
      <c r="C963" s="72">
        <v>0.47686703000000003</v>
      </c>
      <c r="D963">
        <f>IF(Recherche!$D$1='Base poids'!A963,1,0)</f>
        <v>0</v>
      </c>
      <c r="E963">
        <f>IF(D963=0,0,SUM($D$2:D963))</f>
        <v>0</v>
      </c>
    </row>
    <row r="964" spans="1:5" x14ac:dyDescent="0.3">
      <c r="A964" s="70" t="s">
        <v>211</v>
      </c>
      <c r="B964" s="73" t="s">
        <v>1410</v>
      </c>
      <c r="C964" s="72">
        <v>0.27795992000000003</v>
      </c>
      <c r="D964">
        <f>IF(Recherche!$D$1='Base poids'!A964,1,0)</f>
        <v>0</v>
      </c>
      <c r="E964">
        <f>IF(D964=0,0,SUM($D$2:D964))</f>
        <v>0</v>
      </c>
    </row>
    <row r="965" spans="1:5" x14ac:dyDescent="0.3">
      <c r="A965" s="70" t="s">
        <v>211</v>
      </c>
      <c r="B965" s="71" t="s">
        <v>42</v>
      </c>
      <c r="C965" s="72">
        <v>0.24517304000000001</v>
      </c>
      <c r="D965">
        <f>IF(Recherche!$D$1='Base poids'!A965,1,0)</f>
        <v>0</v>
      </c>
      <c r="E965">
        <f>IF(D965=0,0,SUM($D$2:D965))</f>
        <v>0</v>
      </c>
    </row>
    <row r="966" spans="1:5" x14ac:dyDescent="0.3">
      <c r="A966" s="70" t="s">
        <v>734</v>
      </c>
      <c r="B966" s="71" t="s">
        <v>34</v>
      </c>
      <c r="C966" s="72">
        <v>0.38109999999999999</v>
      </c>
      <c r="D966">
        <f>IF(Recherche!$D$1='Base poids'!A966,1,0)</f>
        <v>0</v>
      </c>
      <c r="E966">
        <f>IF(D966=0,0,SUM($D$2:D966))</f>
        <v>0</v>
      </c>
    </row>
    <row r="967" spans="1:5" x14ac:dyDescent="0.3">
      <c r="A967" s="70" t="s">
        <v>734</v>
      </c>
      <c r="B967" s="73" t="s">
        <v>1412</v>
      </c>
      <c r="C967" s="72">
        <v>0.37619999999999998</v>
      </c>
      <c r="D967">
        <f>IF(Recherche!$D$1='Base poids'!A967,1,0)</f>
        <v>0</v>
      </c>
      <c r="E967">
        <f>IF(D967=0,0,SUM($D$2:D967))</f>
        <v>0</v>
      </c>
    </row>
    <row r="968" spans="1:5" x14ac:dyDescent="0.3">
      <c r="A968" s="70" t="s">
        <v>734</v>
      </c>
      <c r="B968" s="71" t="s">
        <v>47</v>
      </c>
      <c r="C968" s="72">
        <v>0.14219999999999999</v>
      </c>
      <c r="D968">
        <f>IF(Recherche!$D$1='Base poids'!A968,1,0)</f>
        <v>0</v>
      </c>
      <c r="E968">
        <f>IF(D968=0,0,SUM($D$2:D968))</f>
        <v>0</v>
      </c>
    </row>
    <row r="969" spans="1:5" x14ac:dyDescent="0.3">
      <c r="A969" s="70" t="s">
        <v>734</v>
      </c>
      <c r="B969" s="71" t="s">
        <v>31</v>
      </c>
      <c r="C969" s="72">
        <v>0.10050000000000001</v>
      </c>
      <c r="D969">
        <f>IF(Recherche!$D$1='Base poids'!A969,1,0)</f>
        <v>0</v>
      </c>
      <c r="E969">
        <f>IF(D969=0,0,SUM($D$2:D969))</f>
        <v>0</v>
      </c>
    </row>
    <row r="970" spans="1:5" x14ac:dyDescent="0.3">
      <c r="A970" s="70" t="s">
        <v>322</v>
      </c>
      <c r="B970" s="71" t="s">
        <v>34</v>
      </c>
      <c r="C970" s="72">
        <v>0.41466212000000002</v>
      </c>
      <c r="D970">
        <f>IF(Recherche!$D$1='Base poids'!A970,1,0)</f>
        <v>0</v>
      </c>
      <c r="E970">
        <f>IF(D970=0,0,SUM($D$2:D970))</f>
        <v>0</v>
      </c>
    </row>
    <row r="971" spans="1:5" x14ac:dyDescent="0.3">
      <c r="A971" s="70" t="s">
        <v>322</v>
      </c>
      <c r="B971" s="73" t="s">
        <v>1414</v>
      </c>
      <c r="C971" s="72">
        <v>0.25990666000000001</v>
      </c>
      <c r="D971">
        <f>IF(Recherche!$D$1='Base poids'!A971,1,0)</f>
        <v>0</v>
      </c>
      <c r="E971">
        <f>IF(D971=0,0,SUM($D$2:D971))</f>
        <v>0</v>
      </c>
    </row>
    <row r="972" spans="1:5" x14ac:dyDescent="0.3">
      <c r="A972" s="70" t="s">
        <v>322</v>
      </c>
      <c r="B972" s="71" t="s">
        <v>47</v>
      </c>
      <c r="C972" s="72">
        <v>0.16584164000000001</v>
      </c>
      <c r="D972">
        <f>IF(Recherche!$D$1='Base poids'!A972,1,0)</f>
        <v>0</v>
      </c>
      <c r="E972">
        <f>IF(D972=0,0,SUM($D$2:D972))</f>
        <v>0</v>
      </c>
    </row>
    <row r="973" spans="1:5" x14ac:dyDescent="0.3">
      <c r="A973" s="70" t="s">
        <v>322</v>
      </c>
      <c r="B973" s="71" t="s">
        <v>1241</v>
      </c>
      <c r="C973" s="72">
        <v>0.15958955</v>
      </c>
      <c r="D973">
        <f>IF(Recherche!$D$1='Base poids'!A973,1,0)</f>
        <v>0</v>
      </c>
      <c r="E973">
        <f>IF(D973=0,0,SUM($D$2:D973))</f>
        <v>0</v>
      </c>
    </row>
    <row r="974" spans="1:5" x14ac:dyDescent="0.3">
      <c r="A974" s="70" t="s">
        <v>324</v>
      </c>
      <c r="B974" s="71" t="s">
        <v>34</v>
      </c>
      <c r="C974" s="72">
        <v>0.31009680000000001</v>
      </c>
      <c r="D974">
        <f>IF(Recherche!$D$1='Base poids'!A974,1,0)</f>
        <v>0</v>
      </c>
      <c r="E974">
        <f>IF(D974=0,0,SUM($D$2:D974))</f>
        <v>0</v>
      </c>
    </row>
    <row r="975" spans="1:5" x14ac:dyDescent="0.3">
      <c r="A975" s="70" t="s">
        <v>324</v>
      </c>
      <c r="B975" s="71" t="s">
        <v>1241</v>
      </c>
      <c r="C975" s="72">
        <v>0.25807640999999998</v>
      </c>
      <c r="D975">
        <f>IF(Recherche!$D$1='Base poids'!A975,1,0)</f>
        <v>0</v>
      </c>
      <c r="E975">
        <f>IF(D975=0,0,SUM($D$2:D975))</f>
        <v>0</v>
      </c>
    </row>
    <row r="976" spans="1:5" x14ac:dyDescent="0.3">
      <c r="A976" s="70" t="s">
        <v>324</v>
      </c>
      <c r="B976" s="73" t="s">
        <v>1414</v>
      </c>
      <c r="C976" s="72">
        <v>0.19874041000000001</v>
      </c>
      <c r="D976">
        <f>IF(Recherche!$D$1='Base poids'!A976,1,0)</f>
        <v>0</v>
      </c>
      <c r="E976">
        <f>IF(D976=0,0,SUM($D$2:D976))</f>
        <v>0</v>
      </c>
    </row>
    <row r="977" spans="1:5" x14ac:dyDescent="0.3">
      <c r="A977" s="70" t="s">
        <v>324</v>
      </c>
      <c r="B977" s="71" t="s">
        <v>42</v>
      </c>
      <c r="C977" s="72">
        <v>0.12200038000000001</v>
      </c>
      <c r="D977">
        <f>IF(Recherche!$D$1='Base poids'!A977,1,0)</f>
        <v>0</v>
      </c>
      <c r="E977">
        <f>IF(D977=0,0,SUM($D$2:D977))</f>
        <v>0</v>
      </c>
    </row>
    <row r="978" spans="1:5" x14ac:dyDescent="0.3">
      <c r="A978" s="70" t="s">
        <v>324</v>
      </c>
      <c r="B978" s="71" t="s">
        <v>47</v>
      </c>
      <c r="C978" s="72">
        <v>0.11108598</v>
      </c>
      <c r="D978">
        <f>IF(Recherche!$D$1='Base poids'!A978,1,0)</f>
        <v>0</v>
      </c>
      <c r="E978">
        <f>IF(D978=0,0,SUM($D$2:D978))</f>
        <v>0</v>
      </c>
    </row>
    <row r="979" spans="1:5" x14ac:dyDescent="0.3">
      <c r="A979" s="70" t="s">
        <v>326</v>
      </c>
      <c r="B979" s="71" t="s">
        <v>34</v>
      </c>
      <c r="C979" s="72">
        <v>0.31710212999999998</v>
      </c>
      <c r="D979">
        <f>IF(Recherche!$D$1='Base poids'!A979,1,0)</f>
        <v>0</v>
      </c>
      <c r="E979">
        <f>IF(D979=0,0,SUM($D$2:D979))</f>
        <v>0</v>
      </c>
    </row>
    <row r="980" spans="1:5" x14ac:dyDescent="0.3">
      <c r="A980" s="70" t="s">
        <v>326</v>
      </c>
      <c r="B980" s="71" t="s">
        <v>47</v>
      </c>
      <c r="C980" s="72">
        <v>0.25415675999999998</v>
      </c>
      <c r="D980">
        <f>IF(Recherche!$D$1='Base poids'!A980,1,0)</f>
        <v>0</v>
      </c>
      <c r="E980">
        <f>IF(D980=0,0,SUM($D$2:D980))</f>
        <v>0</v>
      </c>
    </row>
    <row r="981" spans="1:5" x14ac:dyDescent="0.3">
      <c r="A981" s="70" t="s">
        <v>326</v>
      </c>
      <c r="B981" s="73" t="s">
        <v>1415</v>
      </c>
      <c r="C981" s="72">
        <v>0.23990497999999999</v>
      </c>
      <c r="D981">
        <f>IF(Recherche!$D$1='Base poids'!A981,1,0)</f>
        <v>0</v>
      </c>
      <c r="E981">
        <f>IF(D981=0,0,SUM($D$2:D981))</f>
        <v>0</v>
      </c>
    </row>
    <row r="982" spans="1:5" x14ac:dyDescent="0.3">
      <c r="A982" s="70" t="s">
        <v>326</v>
      </c>
      <c r="B982" s="71" t="s">
        <v>18</v>
      </c>
      <c r="C982" s="72">
        <v>0.14964369999999999</v>
      </c>
      <c r="D982">
        <f>IF(Recherche!$D$1='Base poids'!A982,1,0)</f>
        <v>0</v>
      </c>
      <c r="E982">
        <f>IF(D982=0,0,SUM($D$2:D982))</f>
        <v>0</v>
      </c>
    </row>
    <row r="983" spans="1:5" x14ac:dyDescent="0.3">
      <c r="A983" s="70" t="s">
        <v>326</v>
      </c>
      <c r="B983" s="71" t="s">
        <v>31</v>
      </c>
      <c r="C983" s="72">
        <v>3.9192390000000001E-2</v>
      </c>
      <c r="D983">
        <f>IF(Recherche!$D$1='Base poids'!A983,1,0)</f>
        <v>0</v>
      </c>
      <c r="E983">
        <f>IF(D983=0,0,SUM($D$2:D983))</f>
        <v>0</v>
      </c>
    </row>
    <row r="984" spans="1:5" x14ac:dyDescent="0.3">
      <c r="A984" s="70" t="s">
        <v>213</v>
      </c>
      <c r="B984" s="73" t="s">
        <v>1410</v>
      </c>
      <c r="C984" s="72">
        <v>0.32311377000000002</v>
      </c>
      <c r="D984">
        <f>IF(Recherche!$D$1='Base poids'!A984,1,0)</f>
        <v>0</v>
      </c>
      <c r="E984">
        <f>IF(D984=0,0,SUM($D$2:D984))</f>
        <v>0</v>
      </c>
    </row>
    <row r="985" spans="1:5" x14ac:dyDescent="0.3">
      <c r="A985" s="70" t="s">
        <v>213</v>
      </c>
      <c r="B985" s="71" t="s">
        <v>34</v>
      </c>
      <c r="C985" s="72">
        <v>0.25176389999999998</v>
      </c>
      <c r="D985">
        <f>IF(Recherche!$D$1='Base poids'!A985,1,0)</f>
        <v>0</v>
      </c>
      <c r="E985">
        <f>IF(D985=0,0,SUM($D$2:D985))</f>
        <v>0</v>
      </c>
    </row>
    <row r="986" spans="1:5" x14ac:dyDescent="0.3">
      <c r="A986" s="70" t="s">
        <v>213</v>
      </c>
      <c r="B986" s="71" t="s">
        <v>42</v>
      </c>
      <c r="C986" s="72">
        <v>0.18091360000000001</v>
      </c>
      <c r="D986">
        <f>IF(Recherche!$D$1='Base poids'!A986,1,0)</f>
        <v>0</v>
      </c>
      <c r="E986">
        <f>IF(D986=0,0,SUM($D$2:D986))</f>
        <v>0</v>
      </c>
    </row>
    <row r="987" spans="1:5" x14ac:dyDescent="0.3">
      <c r="A987" s="70" t="s">
        <v>213</v>
      </c>
      <c r="B987" s="71" t="s">
        <v>47</v>
      </c>
      <c r="C987" s="72">
        <v>0.16030795</v>
      </c>
      <c r="D987">
        <f>IF(Recherche!$D$1='Base poids'!A987,1,0)</f>
        <v>0</v>
      </c>
      <c r="E987">
        <f>IF(D987=0,0,SUM($D$2:D987))</f>
        <v>0</v>
      </c>
    </row>
    <row r="988" spans="1:5" x14ac:dyDescent="0.3">
      <c r="A988" s="70" t="s">
        <v>213</v>
      </c>
      <c r="B988" s="71" t="s">
        <v>31</v>
      </c>
      <c r="C988" s="72">
        <v>8.3900760000000005E-2</v>
      </c>
      <c r="D988">
        <f>IF(Recherche!$D$1='Base poids'!A988,1,0)</f>
        <v>0</v>
      </c>
      <c r="E988">
        <f>IF(D988=0,0,SUM($D$2:D988))</f>
        <v>0</v>
      </c>
    </row>
    <row r="989" spans="1:5" x14ac:dyDescent="0.3">
      <c r="A989" s="70" t="s">
        <v>736</v>
      </c>
      <c r="B989" s="73" t="s">
        <v>1412</v>
      </c>
      <c r="C989" s="72">
        <v>0.33179999999999998</v>
      </c>
      <c r="D989">
        <f>IF(Recherche!$D$1='Base poids'!A989,1,0)</f>
        <v>0</v>
      </c>
      <c r="E989">
        <f>IF(D989=0,0,SUM($D$2:D989))</f>
        <v>0</v>
      </c>
    </row>
    <row r="990" spans="1:5" x14ac:dyDescent="0.3">
      <c r="A990" s="70" t="s">
        <v>736</v>
      </c>
      <c r="B990" s="71" t="s">
        <v>34</v>
      </c>
      <c r="C990" s="72">
        <v>0.27260000000000001</v>
      </c>
      <c r="D990">
        <f>IF(Recherche!$D$1='Base poids'!A990,1,0)</f>
        <v>0</v>
      </c>
      <c r="E990">
        <f>IF(D990=0,0,SUM($D$2:D990))</f>
        <v>0</v>
      </c>
    </row>
    <row r="991" spans="1:5" x14ac:dyDescent="0.3">
      <c r="A991" s="70" t="s">
        <v>736</v>
      </c>
      <c r="B991" s="71" t="s">
        <v>47</v>
      </c>
      <c r="C991" s="72">
        <v>0.21929999999999999</v>
      </c>
      <c r="D991">
        <f>IF(Recherche!$D$1='Base poids'!A991,1,0)</f>
        <v>0</v>
      </c>
      <c r="E991">
        <f>IF(D991=0,0,SUM($D$2:D991))</f>
        <v>0</v>
      </c>
    </row>
    <row r="992" spans="1:5" x14ac:dyDescent="0.3">
      <c r="A992" s="70" t="s">
        <v>736</v>
      </c>
      <c r="B992" s="71" t="s">
        <v>31</v>
      </c>
      <c r="C992" s="72">
        <v>0.17630000000000001</v>
      </c>
      <c r="D992">
        <f>IF(Recherche!$D$1='Base poids'!A992,1,0)</f>
        <v>0</v>
      </c>
      <c r="E992">
        <f>IF(D992=0,0,SUM($D$2:D992))</f>
        <v>0</v>
      </c>
    </row>
    <row r="993" spans="1:5" x14ac:dyDescent="0.3">
      <c r="A993" s="70" t="s">
        <v>328</v>
      </c>
      <c r="B993" s="71" t="s">
        <v>34</v>
      </c>
      <c r="C993" s="72">
        <v>0.38188349999999999</v>
      </c>
      <c r="D993">
        <f>IF(Recherche!$D$1='Base poids'!A993,1,0)</f>
        <v>0</v>
      </c>
      <c r="E993">
        <f>IF(D993=0,0,SUM($D$2:D993))</f>
        <v>0</v>
      </c>
    </row>
    <row r="994" spans="1:5" x14ac:dyDescent="0.3">
      <c r="A994" s="70" t="s">
        <v>328</v>
      </c>
      <c r="B994" s="71" t="s">
        <v>31</v>
      </c>
      <c r="C994" s="72">
        <v>0.20792359999999999</v>
      </c>
      <c r="D994">
        <f>IF(Recherche!$D$1='Base poids'!A994,1,0)</f>
        <v>0</v>
      </c>
      <c r="E994">
        <f>IF(D994=0,0,SUM($D$2:D994))</f>
        <v>0</v>
      </c>
    </row>
    <row r="995" spans="1:5" x14ac:dyDescent="0.3">
      <c r="A995" s="70" t="s">
        <v>328</v>
      </c>
      <c r="B995" s="71" t="s">
        <v>47</v>
      </c>
      <c r="C995" s="72">
        <v>0.17352496000000001</v>
      </c>
      <c r="D995">
        <f>IF(Recherche!$D$1='Base poids'!A995,1,0)</f>
        <v>0</v>
      </c>
      <c r="E995">
        <f>IF(D995=0,0,SUM($D$2:D995))</f>
        <v>0</v>
      </c>
    </row>
    <row r="996" spans="1:5" x14ac:dyDescent="0.3">
      <c r="A996" s="70" t="s">
        <v>328</v>
      </c>
      <c r="B996" s="73" t="s">
        <v>1414</v>
      </c>
      <c r="C996" s="72">
        <v>0.13284794999999999</v>
      </c>
      <c r="D996">
        <f>IF(Recherche!$D$1='Base poids'!A996,1,0)</f>
        <v>0</v>
      </c>
      <c r="E996">
        <f>IF(D996=0,0,SUM($D$2:D996))</f>
        <v>0</v>
      </c>
    </row>
    <row r="997" spans="1:5" x14ac:dyDescent="0.3">
      <c r="A997" s="70" t="s">
        <v>328</v>
      </c>
      <c r="B997" s="71" t="s">
        <v>1241</v>
      </c>
      <c r="C997" s="72">
        <v>0.10381996</v>
      </c>
      <c r="D997">
        <f>IF(Recherche!$D$1='Base poids'!A997,1,0)</f>
        <v>0</v>
      </c>
      <c r="E997">
        <f>IF(D997=0,0,SUM($D$2:D997))</f>
        <v>0</v>
      </c>
    </row>
    <row r="998" spans="1:5" x14ac:dyDescent="0.3">
      <c r="A998" s="70" t="s">
        <v>738</v>
      </c>
      <c r="B998" s="73" t="s">
        <v>1412</v>
      </c>
      <c r="C998" s="72">
        <v>0.44979999999999998</v>
      </c>
      <c r="D998">
        <f>IF(Recherche!$D$1='Base poids'!A998,1,0)</f>
        <v>0</v>
      </c>
      <c r="E998">
        <f>IF(D998=0,0,SUM($D$2:D998))</f>
        <v>0</v>
      </c>
    </row>
    <row r="999" spans="1:5" x14ac:dyDescent="0.3">
      <c r="A999" s="70" t="s">
        <v>738</v>
      </c>
      <c r="B999" s="71" t="s">
        <v>34</v>
      </c>
      <c r="C999" s="72">
        <v>0.27600000000000002</v>
      </c>
      <c r="D999">
        <f>IF(Recherche!$D$1='Base poids'!A999,1,0)</f>
        <v>0</v>
      </c>
      <c r="E999">
        <f>IF(D999=0,0,SUM($D$2:D999))</f>
        <v>0</v>
      </c>
    </row>
    <row r="1000" spans="1:5" x14ac:dyDescent="0.3">
      <c r="A1000" s="70" t="s">
        <v>738</v>
      </c>
      <c r="B1000" s="71" t="s">
        <v>31</v>
      </c>
      <c r="C1000" s="72">
        <v>0.16900000000000001</v>
      </c>
      <c r="D1000">
        <f>IF(Recherche!$D$1='Base poids'!A1000,1,0)</f>
        <v>0</v>
      </c>
      <c r="E1000">
        <f>IF(D1000=0,0,SUM($D$2:D1000))</f>
        <v>0</v>
      </c>
    </row>
    <row r="1001" spans="1:5" x14ac:dyDescent="0.3">
      <c r="A1001" s="70" t="s">
        <v>738</v>
      </c>
      <c r="B1001" s="71" t="s">
        <v>47</v>
      </c>
      <c r="C1001" s="72">
        <v>0.1053</v>
      </c>
      <c r="D1001">
        <f>IF(Recherche!$D$1='Base poids'!A1001,1,0)</f>
        <v>0</v>
      </c>
      <c r="E1001">
        <f>IF(D1001=0,0,SUM($D$2:D1001))</f>
        <v>0</v>
      </c>
    </row>
    <row r="1002" spans="1:5" x14ac:dyDescent="0.3">
      <c r="A1002" s="70" t="s">
        <v>330</v>
      </c>
      <c r="B1002" s="73" t="s">
        <v>1414</v>
      </c>
      <c r="C1002" s="72">
        <v>0.46004993</v>
      </c>
      <c r="D1002">
        <f>IF(Recherche!$D$1='Base poids'!A1002,1,0)</f>
        <v>0</v>
      </c>
      <c r="E1002">
        <f>IF(D1002=0,0,SUM($D$2:D1002))</f>
        <v>0</v>
      </c>
    </row>
    <row r="1003" spans="1:5" x14ac:dyDescent="0.3">
      <c r="A1003" s="70" t="s">
        <v>330</v>
      </c>
      <c r="B1003" s="71" t="s">
        <v>34</v>
      </c>
      <c r="C1003" s="72">
        <v>0.27091135999999999</v>
      </c>
      <c r="D1003">
        <f>IF(Recherche!$D$1='Base poids'!A1003,1,0)</f>
        <v>0</v>
      </c>
      <c r="E1003">
        <f>IF(D1003=0,0,SUM($D$2:D1003))</f>
        <v>0</v>
      </c>
    </row>
    <row r="1004" spans="1:5" x14ac:dyDescent="0.3">
      <c r="A1004" s="70" t="s">
        <v>330</v>
      </c>
      <c r="B1004" s="71" t="s">
        <v>47</v>
      </c>
      <c r="C1004" s="72">
        <v>0.16822720999999999</v>
      </c>
      <c r="D1004">
        <f>IF(Recherche!$D$1='Base poids'!A1004,1,0)</f>
        <v>0</v>
      </c>
      <c r="E1004">
        <f>IF(D1004=0,0,SUM($D$2:D1004))</f>
        <v>0</v>
      </c>
    </row>
    <row r="1005" spans="1:5" x14ac:dyDescent="0.3">
      <c r="A1005" s="70" t="s">
        <v>330</v>
      </c>
      <c r="B1005" s="71" t="s">
        <v>31</v>
      </c>
      <c r="C1005" s="72">
        <v>0.10081147999999999</v>
      </c>
      <c r="D1005">
        <f>IF(Recherche!$D$1='Base poids'!A1005,1,0)</f>
        <v>0</v>
      </c>
      <c r="E1005">
        <f>IF(D1005=0,0,SUM($D$2:D1005))</f>
        <v>0</v>
      </c>
    </row>
    <row r="1006" spans="1:5" x14ac:dyDescent="0.3">
      <c r="A1006" s="70" t="s">
        <v>740</v>
      </c>
      <c r="B1006" s="73" t="s">
        <v>1410</v>
      </c>
      <c r="C1006" s="72">
        <v>0.2412</v>
      </c>
      <c r="D1006">
        <f>IF(Recherche!$D$1='Base poids'!A1006,1,0)</f>
        <v>0</v>
      </c>
      <c r="E1006">
        <f>IF(D1006=0,0,SUM($D$2:D1006))</f>
        <v>0</v>
      </c>
    </row>
    <row r="1007" spans="1:5" x14ac:dyDescent="0.3">
      <c r="A1007" s="70" t="s">
        <v>740</v>
      </c>
      <c r="B1007" s="71" t="s">
        <v>47</v>
      </c>
      <c r="C1007" s="72">
        <v>0.20399999999999999</v>
      </c>
      <c r="D1007">
        <f>IF(Recherche!$D$1='Base poids'!A1007,1,0)</f>
        <v>0</v>
      </c>
      <c r="E1007">
        <f>IF(D1007=0,0,SUM($D$2:D1007))</f>
        <v>0</v>
      </c>
    </row>
    <row r="1008" spans="1:5" x14ac:dyDescent="0.3">
      <c r="A1008" s="70" t="s">
        <v>740</v>
      </c>
      <c r="B1008" s="71" t="s">
        <v>34</v>
      </c>
      <c r="C1008" s="72">
        <v>0.18529999999999999</v>
      </c>
      <c r="D1008">
        <f>IF(Recherche!$D$1='Base poids'!A1008,1,0)</f>
        <v>0</v>
      </c>
      <c r="E1008">
        <f>IF(D1008=0,0,SUM($D$2:D1008))</f>
        <v>0</v>
      </c>
    </row>
    <row r="1009" spans="1:5" x14ac:dyDescent="0.3">
      <c r="A1009" s="70" t="s">
        <v>740</v>
      </c>
      <c r="B1009" s="71" t="s">
        <v>31</v>
      </c>
      <c r="C1009" s="72">
        <v>0.1492</v>
      </c>
      <c r="D1009">
        <f>IF(Recherche!$D$1='Base poids'!A1009,1,0)</f>
        <v>0</v>
      </c>
      <c r="E1009">
        <f>IF(D1009=0,0,SUM($D$2:D1009))</f>
        <v>0</v>
      </c>
    </row>
    <row r="1010" spans="1:5" x14ac:dyDescent="0.3">
      <c r="A1010" s="70" t="s">
        <v>740</v>
      </c>
      <c r="B1010" s="71" t="s">
        <v>42</v>
      </c>
      <c r="C1010" s="72">
        <v>0.1348</v>
      </c>
      <c r="D1010">
        <f>IF(Recherche!$D$1='Base poids'!A1010,1,0)</f>
        <v>0</v>
      </c>
      <c r="E1010">
        <f>IF(D1010=0,0,SUM($D$2:D1010))</f>
        <v>0</v>
      </c>
    </row>
    <row r="1011" spans="1:5" x14ac:dyDescent="0.3">
      <c r="A1011" s="70" t="s">
        <v>740</v>
      </c>
      <c r="B1011" s="71" t="s">
        <v>18</v>
      </c>
      <c r="C1011" s="72">
        <v>8.5599999999999996E-2</v>
      </c>
      <c r="D1011">
        <f>IF(Recherche!$D$1='Base poids'!A1011,1,0)</f>
        <v>0</v>
      </c>
      <c r="E1011">
        <f>IF(D1011=0,0,SUM($D$2:D1011))</f>
        <v>0</v>
      </c>
    </row>
    <row r="1012" spans="1:5" x14ac:dyDescent="0.3">
      <c r="A1012" s="70" t="s">
        <v>215</v>
      </c>
      <c r="B1012" s="71" t="s">
        <v>34</v>
      </c>
      <c r="C1012" s="72">
        <v>0.32972136000000002</v>
      </c>
      <c r="D1012">
        <f>IF(Recherche!$D$1='Base poids'!A1012,1,0)</f>
        <v>0</v>
      </c>
      <c r="E1012">
        <f>IF(D1012=0,0,SUM($D$2:D1012))</f>
        <v>0</v>
      </c>
    </row>
    <row r="1013" spans="1:5" x14ac:dyDescent="0.3">
      <c r="A1013" s="70" t="s">
        <v>215</v>
      </c>
      <c r="B1013" s="73" t="s">
        <v>1412</v>
      </c>
      <c r="C1013" s="72">
        <v>0.29876160000000002</v>
      </c>
      <c r="D1013">
        <f>IF(Recherche!$D$1='Base poids'!A1013,1,0)</f>
        <v>0</v>
      </c>
      <c r="E1013">
        <f>IF(D1013=0,0,SUM($D$2:D1013))</f>
        <v>0</v>
      </c>
    </row>
    <row r="1014" spans="1:5" x14ac:dyDescent="0.3">
      <c r="A1014" s="70" t="s">
        <v>215</v>
      </c>
      <c r="B1014" s="71" t="s">
        <v>47</v>
      </c>
      <c r="C1014" s="72">
        <v>0.20897832</v>
      </c>
      <c r="D1014">
        <f>IF(Recherche!$D$1='Base poids'!A1014,1,0)</f>
        <v>0</v>
      </c>
      <c r="E1014">
        <f>IF(D1014=0,0,SUM($D$2:D1014))</f>
        <v>0</v>
      </c>
    </row>
    <row r="1015" spans="1:5" x14ac:dyDescent="0.3">
      <c r="A1015" s="70" t="s">
        <v>215</v>
      </c>
      <c r="B1015" s="71" t="s">
        <v>42</v>
      </c>
      <c r="C1015" s="72">
        <v>0.13931888000000001</v>
      </c>
      <c r="D1015">
        <f>IF(Recherche!$D$1='Base poids'!A1015,1,0)</f>
        <v>0</v>
      </c>
      <c r="E1015">
        <f>IF(D1015=0,0,SUM($D$2:D1015))</f>
        <v>0</v>
      </c>
    </row>
    <row r="1016" spans="1:5" x14ac:dyDescent="0.3">
      <c r="A1016" s="70" t="s">
        <v>215</v>
      </c>
      <c r="B1016" s="71" t="s">
        <v>31</v>
      </c>
      <c r="C1016" s="72">
        <v>2.321981E-2</v>
      </c>
      <c r="D1016">
        <f>IF(Recherche!$D$1='Base poids'!A1016,1,0)</f>
        <v>0</v>
      </c>
      <c r="E1016">
        <f>IF(D1016=0,0,SUM($D$2:D1016))</f>
        <v>0</v>
      </c>
    </row>
    <row r="1017" spans="1:5" x14ac:dyDescent="0.3">
      <c r="A1017" s="70" t="s">
        <v>332</v>
      </c>
      <c r="B1017" s="73" t="s">
        <v>1410</v>
      </c>
      <c r="C1017" s="72">
        <v>0.62811085</v>
      </c>
      <c r="D1017">
        <f>IF(Recherche!$D$1='Base poids'!A1017,1,0)</f>
        <v>0</v>
      </c>
      <c r="E1017">
        <f>IF(D1017=0,0,SUM($D$2:D1017))</f>
        <v>0</v>
      </c>
    </row>
    <row r="1018" spans="1:5" x14ac:dyDescent="0.3">
      <c r="A1018" s="70" t="s">
        <v>332</v>
      </c>
      <c r="B1018" s="71" t="s">
        <v>47</v>
      </c>
      <c r="C1018" s="72">
        <v>0.24943438000000001</v>
      </c>
      <c r="D1018">
        <f>IF(Recherche!$D$1='Base poids'!A1018,1,0)</f>
        <v>0</v>
      </c>
      <c r="E1018">
        <f>IF(D1018=0,0,SUM($D$2:D1018))</f>
        <v>0</v>
      </c>
    </row>
    <row r="1019" spans="1:5" x14ac:dyDescent="0.3">
      <c r="A1019" s="70" t="s">
        <v>332</v>
      </c>
      <c r="B1019" s="71" t="s">
        <v>34</v>
      </c>
      <c r="C1019" s="72">
        <v>0.12245475</v>
      </c>
      <c r="D1019">
        <f>IF(Recherche!$D$1='Base poids'!A1019,1,0)</f>
        <v>0</v>
      </c>
      <c r="E1019">
        <f>IF(D1019=0,0,SUM($D$2:D1019))</f>
        <v>0</v>
      </c>
    </row>
    <row r="1020" spans="1:5" x14ac:dyDescent="0.3">
      <c r="A1020" s="70" t="s">
        <v>217</v>
      </c>
      <c r="B1020" s="73" t="s">
        <v>1414</v>
      </c>
      <c r="C1020" s="72">
        <v>0.43904574000000002</v>
      </c>
      <c r="D1020">
        <f>IF(Recherche!$D$1='Base poids'!A1020,1,0)</f>
        <v>0</v>
      </c>
      <c r="E1020">
        <f>IF(D1020=0,0,SUM($D$2:D1020))</f>
        <v>0</v>
      </c>
    </row>
    <row r="1021" spans="1:5" x14ac:dyDescent="0.3">
      <c r="A1021" s="70" t="s">
        <v>217</v>
      </c>
      <c r="B1021" s="71" t="s">
        <v>34</v>
      </c>
      <c r="C1021" s="72">
        <v>0.21755306999999999</v>
      </c>
      <c r="D1021">
        <f>IF(Recherche!$D$1='Base poids'!A1021,1,0)</f>
        <v>0</v>
      </c>
      <c r="E1021">
        <f>IF(D1021=0,0,SUM($D$2:D1021))</f>
        <v>0</v>
      </c>
    </row>
    <row r="1022" spans="1:5" x14ac:dyDescent="0.3">
      <c r="A1022" s="70" t="s">
        <v>217</v>
      </c>
      <c r="B1022" s="71" t="s">
        <v>42</v>
      </c>
      <c r="C1022" s="72">
        <v>0.13482162</v>
      </c>
      <c r="D1022">
        <f>IF(Recherche!$D$1='Base poids'!A1022,1,0)</f>
        <v>0</v>
      </c>
      <c r="E1022">
        <f>IF(D1022=0,0,SUM($D$2:D1022))</f>
        <v>0</v>
      </c>
    </row>
    <row r="1023" spans="1:5" x14ac:dyDescent="0.3">
      <c r="A1023" s="70" t="s">
        <v>217</v>
      </c>
      <c r="B1023" s="71" t="s">
        <v>47</v>
      </c>
      <c r="C1023" s="72">
        <v>0.11534252</v>
      </c>
      <c r="D1023">
        <f>IF(Recherche!$D$1='Base poids'!A1023,1,0)</f>
        <v>0</v>
      </c>
      <c r="E1023">
        <f>IF(D1023=0,0,SUM($D$2:D1023))</f>
        <v>0</v>
      </c>
    </row>
    <row r="1024" spans="1:5" x14ac:dyDescent="0.3">
      <c r="A1024" s="70" t="s">
        <v>217</v>
      </c>
      <c r="B1024" s="71" t="s">
        <v>31</v>
      </c>
      <c r="C1024" s="72">
        <v>9.3237029999999999E-2</v>
      </c>
      <c r="D1024">
        <f>IF(Recherche!$D$1='Base poids'!A1024,1,0)</f>
        <v>0</v>
      </c>
      <c r="E1024">
        <f>IF(D1024=0,0,SUM($D$2:D1024))</f>
        <v>0</v>
      </c>
    </row>
    <row r="1025" spans="1:5" x14ac:dyDescent="0.3">
      <c r="A1025" s="70" t="s">
        <v>219</v>
      </c>
      <c r="B1025" s="73" t="s">
        <v>1415</v>
      </c>
      <c r="C1025" s="72">
        <v>0.37621010999999999</v>
      </c>
      <c r="D1025">
        <f>IF(Recherche!$D$1='Base poids'!A1025,1,0)</f>
        <v>0</v>
      </c>
      <c r="E1025">
        <f>IF(D1025=0,0,SUM($D$2:D1025))</f>
        <v>0</v>
      </c>
    </row>
    <row r="1026" spans="1:5" x14ac:dyDescent="0.3">
      <c r="A1026" s="70" t="s">
        <v>219</v>
      </c>
      <c r="B1026" s="71" t="s">
        <v>34</v>
      </c>
      <c r="C1026" s="72">
        <v>0.32805791000000001</v>
      </c>
      <c r="D1026">
        <f>IF(Recherche!$D$1='Base poids'!A1026,1,0)</f>
        <v>0</v>
      </c>
      <c r="E1026">
        <f>IF(D1026=0,0,SUM($D$2:D1026))</f>
        <v>0</v>
      </c>
    </row>
    <row r="1027" spans="1:5" x14ac:dyDescent="0.3">
      <c r="A1027" s="70" t="s">
        <v>219</v>
      </c>
      <c r="B1027" s="71" t="s">
        <v>47</v>
      </c>
      <c r="C1027" s="72">
        <v>0.16415523000000001</v>
      </c>
      <c r="D1027">
        <f>IF(Recherche!$D$1='Base poids'!A1027,1,0)</f>
        <v>0</v>
      </c>
      <c r="E1027">
        <f>IF(D1027=0,0,SUM($D$2:D1027))</f>
        <v>0</v>
      </c>
    </row>
    <row r="1028" spans="1:5" x14ac:dyDescent="0.3">
      <c r="A1028" s="70" t="s">
        <v>219</v>
      </c>
      <c r="B1028" s="71" t="s">
        <v>42</v>
      </c>
      <c r="C1028" s="72">
        <v>0.13157673</v>
      </c>
      <c r="D1028">
        <f>IF(Recherche!$D$1='Base poids'!A1028,1,0)</f>
        <v>0</v>
      </c>
      <c r="E1028">
        <f>IF(D1028=0,0,SUM($D$2:D1028))</f>
        <v>0</v>
      </c>
    </row>
    <row r="1029" spans="1:5" x14ac:dyDescent="0.3">
      <c r="A1029" s="70" t="s">
        <v>221</v>
      </c>
      <c r="B1029" s="71" t="s">
        <v>34</v>
      </c>
      <c r="C1029" s="72">
        <v>0.55760936000000005</v>
      </c>
      <c r="D1029">
        <f>IF(Recherche!$D$1='Base poids'!A1029,1,0)</f>
        <v>0</v>
      </c>
      <c r="E1029">
        <f>IF(D1029=0,0,SUM($D$2:D1029))</f>
        <v>0</v>
      </c>
    </row>
    <row r="1030" spans="1:5" x14ac:dyDescent="0.3">
      <c r="A1030" s="70" t="s">
        <v>221</v>
      </c>
      <c r="B1030" s="73" t="s">
        <v>1415</v>
      </c>
      <c r="C1030" s="72">
        <v>0.31608132999999999</v>
      </c>
      <c r="D1030">
        <f>IF(Recherche!$D$1='Base poids'!A1030,1,0)</f>
        <v>0</v>
      </c>
      <c r="E1030">
        <f>IF(D1030=0,0,SUM($D$2:D1030))</f>
        <v>0</v>
      </c>
    </row>
    <row r="1031" spans="1:5" x14ac:dyDescent="0.3">
      <c r="A1031" s="70" t="s">
        <v>221</v>
      </c>
      <c r="B1031" s="71" t="s">
        <v>31</v>
      </c>
      <c r="C1031" s="72">
        <v>0.12630930000000001</v>
      </c>
      <c r="D1031">
        <f>IF(Recherche!$D$1='Base poids'!A1031,1,0)</f>
        <v>0</v>
      </c>
      <c r="E1031">
        <f>IF(D1031=0,0,SUM($D$2:D1031))</f>
        <v>0</v>
      </c>
    </row>
    <row r="1032" spans="1:5" x14ac:dyDescent="0.3">
      <c r="A1032" s="70" t="s">
        <v>568</v>
      </c>
      <c r="B1032" s="71" t="s">
        <v>50</v>
      </c>
      <c r="C1032" s="72">
        <v>0.98609999999999998</v>
      </c>
      <c r="D1032">
        <f>IF(Recherche!$D$1='Base poids'!A1032,1,0)</f>
        <v>0</v>
      </c>
      <c r="E1032">
        <f>IF(D1032=0,0,SUM($D$2:D1032))</f>
        <v>0</v>
      </c>
    </row>
    <row r="1033" spans="1:5" x14ac:dyDescent="0.3">
      <c r="A1033" s="70" t="s">
        <v>568</v>
      </c>
      <c r="B1033" s="71" t="s">
        <v>31</v>
      </c>
      <c r="C1033" s="72">
        <v>1.3888879999999999E-2</v>
      </c>
      <c r="D1033">
        <f>IF(Recherche!$D$1='Base poids'!A1033,1,0)</f>
        <v>0</v>
      </c>
      <c r="E1033">
        <f>IF(D1033=0,0,SUM($D$2:D1033))</f>
        <v>0</v>
      </c>
    </row>
    <row r="1034" spans="1:5" x14ac:dyDescent="0.3">
      <c r="A1034" s="70" t="s">
        <v>223</v>
      </c>
      <c r="B1034" s="73" t="s">
        <v>1410</v>
      </c>
      <c r="C1034" s="72">
        <v>0.39058171000000003</v>
      </c>
      <c r="D1034">
        <f>IF(Recherche!$D$1='Base poids'!A1034,1,0)</f>
        <v>0</v>
      </c>
      <c r="E1034">
        <f>IF(D1034=0,0,SUM($D$2:D1034))</f>
        <v>0</v>
      </c>
    </row>
    <row r="1035" spans="1:5" x14ac:dyDescent="0.3">
      <c r="A1035" s="70" t="s">
        <v>223</v>
      </c>
      <c r="B1035" s="71" t="s">
        <v>34</v>
      </c>
      <c r="C1035" s="72">
        <v>0.23379501</v>
      </c>
      <c r="D1035">
        <f>IF(Recherche!$D$1='Base poids'!A1035,1,0)</f>
        <v>0</v>
      </c>
      <c r="E1035">
        <f>IF(D1035=0,0,SUM($D$2:D1035))</f>
        <v>0</v>
      </c>
    </row>
    <row r="1036" spans="1:5" x14ac:dyDescent="0.3">
      <c r="A1036" s="70" t="s">
        <v>223</v>
      </c>
      <c r="B1036" s="71" t="s">
        <v>42</v>
      </c>
      <c r="C1036" s="72">
        <v>0.21274238000000001</v>
      </c>
      <c r="D1036">
        <f>IF(Recherche!$D$1='Base poids'!A1036,1,0)</f>
        <v>0</v>
      </c>
      <c r="E1036">
        <f>IF(D1036=0,0,SUM($D$2:D1036))</f>
        <v>0</v>
      </c>
    </row>
    <row r="1037" spans="1:5" x14ac:dyDescent="0.3">
      <c r="A1037" s="70" t="s">
        <v>223</v>
      </c>
      <c r="B1037" s="71" t="s">
        <v>47</v>
      </c>
      <c r="C1037" s="72">
        <v>9.8060939999999999E-2</v>
      </c>
      <c r="D1037">
        <f>IF(Recherche!$D$1='Base poids'!A1037,1,0)</f>
        <v>0</v>
      </c>
      <c r="E1037">
        <f>IF(D1037=0,0,SUM($D$2:D1037))</f>
        <v>0</v>
      </c>
    </row>
    <row r="1038" spans="1:5" x14ac:dyDescent="0.3">
      <c r="A1038" s="70" t="s">
        <v>223</v>
      </c>
      <c r="B1038" s="71" t="s">
        <v>31</v>
      </c>
      <c r="C1038" s="72">
        <v>6.4819940000000006E-2</v>
      </c>
      <c r="D1038">
        <f>IF(Recherche!$D$1='Base poids'!A1038,1,0)</f>
        <v>0</v>
      </c>
      <c r="E1038">
        <f>IF(D1038=0,0,SUM($D$2:D1038))</f>
        <v>0</v>
      </c>
    </row>
    <row r="1039" spans="1:5" x14ac:dyDescent="0.3">
      <c r="A1039" s="70" t="s">
        <v>742</v>
      </c>
      <c r="B1039" s="71" t="s">
        <v>47</v>
      </c>
      <c r="C1039" s="72">
        <v>0.31019999999999998</v>
      </c>
      <c r="D1039">
        <f>IF(Recherche!$D$1='Base poids'!A1039,1,0)</f>
        <v>0</v>
      </c>
      <c r="E1039">
        <f>IF(D1039=0,0,SUM($D$2:D1039))</f>
        <v>0</v>
      </c>
    </row>
    <row r="1040" spans="1:5" x14ac:dyDescent="0.3">
      <c r="A1040" s="70" t="s">
        <v>742</v>
      </c>
      <c r="B1040" s="73" t="s">
        <v>1417</v>
      </c>
      <c r="C1040" s="72">
        <v>0.2346</v>
      </c>
      <c r="D1040">
        <f>IF(Recherche!$D$1='Base poids'!A1040,1,0)</f>
        <v>0</v>
      </c>
      <c r="E1040">
        <f>IF(D1040=0,0,SUM($D$2:D1040))</f>
        <v>0</v>
      </c>
    </row>
    <row r="1041" spans="1:5" x14ac:dyDescent="0.3">
      <c r="A1041" s="70" t="s">
        <v>742</v>
      </c>
      <c r="B1041" s="71" t="s">
        <v>34</v>
      </c>
      <c r="C1041" s="72">
        <v>0.2099</v>
      </c>
      <c r="D1041">
        <f>IF(Recherche!$D$1='Base poids'!A1041,1,0)</f>
        <v>0</v>
      </c>
      <c r="E1041">
        <f>IF(D1041=0,0,SUM($D$2:D1041))</f>
        <v>0</v>
      </c>
    </row>
    <row r="1042" spans="1:5" x14ac:dyDescent="0.3">
      <c r="A1042" s="70" t="s">
        <v>742</v>
      </c>
      <c r="B1042" s="71" t="s">
        <v>9</v>
      </c>
      <c r="C1042" s="72">
        <v>0.12809999999999999</v>
      </c>
      <c r="D1042">
        <f>IF(Recherche!$D$1='Base poids'!A1042,1,0)</f>
        <v>0</v>
      </c>
      <c r="E1042">
        <f>IF(D1042=0,0,SUM($D$2:D1042))</f>
        <v>0</v>
      </c>
    </row>
    <row r="1043" spans="1:5" x14ac:dyDescent="0.3">
      <c r="A1043" s="70" t="s">
        <v>742</v>
      </c>
      <c r="B1043" s="71" t="s">
        <v>31</v>
      </c>
      <c r="C1043" s="72">
        <v>0.1173</v>
      </c>
      <c r="D1043">
        <f>IF(Recherche!$D$1='Base poids'!A1043,1,0)</f>
        <v>0</v>
      </c>
      <c r="E1043">
        <f>IF(D1043=0,0,SUM($D$2:D1043))</f>
        <v>0</v>
      </c>
    </row>
    <row r="1044" spans="1:5" x14ac:dyDescent="0.3">
      <c r="A1044" s="70" t="s">
        <v>744</v>
      </c>
      <c r="B1044" s="71" t="s">
        <v>34</v>
      </c>
      <c r="C1044" s="72">
        <v>0.66710000000000003</v>
      </c>
      <c r="D1044">
        <f>IF(Recherche!$D$1='Base poids'!A1044,1,0)</f>
        <v>0</v>
      </c>
      <c r="E1044">
        <f>IF(D1044=0,0,SUM($D$2:D1044))</f>
        <v>0</v>
      </c>
    </row>
    <row r="1045" spans="1:5" x14ac:dyDescent="0.3">
      <c r="A1045" s="70" t="s">
        <v>744</v>
      </c>
      <c r="B1045" s="73" t="s">
        <v>1412</v>
      </c>
      <c r="C1045" s="72">
        <v>0.23719999999999999</v>
      </c>
      <c r="D1045">
        <f>IF(Recherche!$D$1='Base poids'!A1045,1,0)</f>
        <v>0</v>
      </c>
      <c r="E1045">
        <f>IF(D1045=0,0,SUM($D$2:D1045))</f>
        <v>0</v>
      </c>
    </row>
    <row r="1046" spans="1:5" x14ac:dyDescent="0.3">
      <c r="A1046" s="70" t="s">
        <v>744</v>
      </c>
      <c r="B1046" s="71" t="s">
        <v>47</v>
      </c>
      <c r="C1046" s="72">
        <v>9.5699999999999993E-2</v>
      </c>
      <c r="D1046">
        <f>IF(Recherche!$D$1='Base poids'!A1046,1,0)</f>
        <v>0</v>
      </c>
      <c r="E1046">
        <f>IF(D1046=0,0,SUM($D$2:D1046))</f>
        <v>0</v>
      </c>
    </row>
    <row r="1047" spans="1:5" x14ac:dyDescent="0.3">
      <c r="A1047" s="70" t="s">
        <v>604</v>
      </c>
      <c r="B1047" s="71" t="s">
        <v>14</v>
      </c>
      <c r="C1047" s="72">
        <v>1</v>
      </c>
      <c r="D1047">
        <f>IF(Recherche!$D$1='Base poids'!A1047,1,0)</f>
        <v>0</v>
      </c>
      <c r="E1047">
        <f>IF(D1047=0,0,SUM($D$2:D1047))</f>
        <v>0</v>
      </c>
    </row>
    <row r="1048" spans="1:5" x14ac:dyDescent="0.3">
      <c r="A1048" s="70" t="s">
        <v>746</v>
      </c>
      <c r="B1048" s="71" t="s">
        <v>34</v>
      </c>
      <c r="C1048" s="72">
        <v>0.34420000000000001</v>
      </c>
      <c r="D1048">
        <f>IF(Recherche!$D$1='Base poids'!A1048,1,0)</f>
        <v>0</v>
      </c>
      <c r="E1048">
        <f>IF(D1048=0,0,SUM($D$2:D1048))</f>
        <v>0</v>
      </c>
    </row>
    <row r="1049" spans="1:5" x14ac:dyDescent="0.3">
      <c r="A1049" s="70" t="s">
        <v>746</v>
      </c>
      <c r="B1049" s="73" t="s">
        <v>1412</v>
      </c>
      <c r="C1049" s="72">
        <v>0.2072</v>
      </c>
      <c r="D1049">
        <f>IF(Recherche!$D$1='Base poids'!A1049,1,0)</f>
        <v>0</v>
      </c>
      <c r="E1049">
        <f>IF(D1049=0,0,SUM($D$2:D1049))</f>
        <v>0</v>
      </c>
    </row>
    <row r="1050" spans="1:5" x14ac:dyDescent="0.3">
      <c r="A1050" s="70" t="s">
        <v>746</v>
      </c>
      <c r="B1050" s="71" t="s">
        <v>31</v>
      </c>
      <c r="C1050" s="72">
        <v>0.18260000000000001</v>
      </c>
      <c r="D1050">
        <f>IF(Recherche!$D$1='Base poids'!A1050,1,0)</f>
        <v>0</v>
      </c>
      <c r="E1050">
        <f>IF(D1050=0,0,SUM($D$2:D1050))</f>
        <v>0</v>
      </c>
    </row>
    <row r="1051" spans="1:5" x14ac:dyDescent="0.3">
      <c r="A1051" s="70" t="s">
        <v>746</v>
      </c>
      <c r="B1051" s="71" t="s">
        <v>47</v>
      </c>
      <c r="C1051" s="72">
        <v>0.17349999999999999</v>
      </c>
      <c r="D1051">
        <f>IF(Recherche!$D$1='Base poids'!A1051,1,0)</f>
        <v>0</v>
      </c>
      <c r="E1051">
        <f>IF(D1051=0,0,SUM($D$2:D1051))</f>
        <v>0</v>
      </c>
    </row>
    <row r="1052" spans="1:5" x14ac:dyDescent="0.3">
      <c r="A1052" s="70" t="s">
        <v>746</v>
      </c>
      <c r="B1052" s="71" t="s">
        <v>42</v>
      </c>
      <c r="C1052" s="72">
        <v>9.2499999999999999E-2</v>
      </c>
      <c r="D1052">
        <f>IF(Recherche!$D$1='Base poids'!A1052,1,0)</f>
        <v>0</v>
      </c>
      <c r="E1052">
        <f>IF(D1052=0,0,SUM($D$2:D1052))</f>
        <v>0</v>
      </c>
    </row>
    <row r="1053" spans="1:5" x14ac:dyDescent="0.3">
      <c r="A1053" s="70" t="s">
        <v>748</v>
      </c>
      <c r="B1053" s="73" t="s">
        <v>1412</v>
      </c>
      <c r="C1053" s="72">
        <v>0.2702</v>
      </c>
      <c r="D1053">
        <f>IF(Recherche!$D$1='Base poids'!A1053,1,0)</f>
        <v>0</v>
      </c>
      <c r="E1053">
        <f>IF(D1053=0,0,SUM($D$2:D1053))</f>
        <v>0</v>
      </c>
    </row>
    <row r="1054" spans="1:5" x14ac:dyDescent="0.3">
      <c r="A1054" s="70" t="s">
        <v>748</v>
      </c>
      <c r="B1054" s="71" t="s">
        <v>34</v>
      </c>
      <c r="C1054" s="72">
        <v>0.23400000000000001</v>
      </c>
      <c r="D1054">
        <f>IF(Recherche!$D$1='Base poids'!A1054,1,0)</f>
        <v>0</v>
      </c>
      <c r="E1054">
        <f>IF(D1054=0,0,SUM($D$2:D1054))</f>
        <v>0</v>
      </c>
    </row>
    <row r="1055" spans="1:5" x14ac:dyDescent="0.3">
      <c r="A1055" s="70" t="s">
        <v>748</v>
      </c>
      <c r="B1055" s="71" t="s">
        <v>47</v>
      </c>
      <c r="C1055" s="72">
        <v>0.19919999999999999</v>
      </c>
      <c r="D1055">
        <f>IF(Recherche!$D$1='Base poids'!A1055,1,0)</f>
        <v>0</v>
      </c>
      <c r="E1055">
        <f>IF(D1055=0,0,SUM($D$2:D1055))</f>
        <v>0</v>
      </c>
    </row>
    <row r="1056" spans="1:5" x14ac:dyDescent="0.3">
      <c r="A1056" s="70" t="s">
        <v>748</v>
      </c>
      <c r="B1056" s="71" t="s">
        <v>42</v>
      </c>
      <c r="C1056" s="72">
        <v>0.1661</v>
      </c>
      <c r="D1056">
        <f>IF(Recherche!$D$1='Base poids'!A1056,1,0)</f>
        <v>0</v>
      </c>
      <c r="E1056">
        <f>IF(D1056=0,0,SUM($D$2:D1056))</f>
        <v>0</v>
      </c>
    </row>
    <row r="1057" spans="1:5" x14ac:dyDescent="0.3">
      <c r="A1057" s="70" t="s">
        <v>748</v>
      </c>
      <c r="B1057" s="71" t="s">
        <v>31</v>
      </c>
      <c r="C1057" s="72">
        <v>0.13039999999999999</v>
      </c>
      <c r="D1057">
        <f>IF(Recherche!$D$1='Base poids'!A1057,1,0)</f>
        <v>0</v>
      </c>
      <c r="E1057">
        <f>IF(D1057=0,0,SUM($D$2:D1057))</f>
        <v>0</v>
      </c>
    </row>
    <row r="1058" spans="1:5" x14ac:dyDescent="0.3">
      <c r="A1058" s="70" t="s">
        <v>481</v>
      </c>
      <c r="B1058" s="71" t="s">
        <v>42</v>
      </c>
      <c r="C1058" s="72">
        <v>1</v>
      </c>
      <c r="D1058">
        <f>IF(Recherche!$D$1='Base poids'!A1058,1,0)</f>
        <v>0</v>
      </c>
      <c r="E1058">
        <f>IF(D1058=0,0,SUM($D$2:D1058))</f>
        <v>0</v>
      </c>
    </row>
    <row r="1059" spans="1:5" x14ac:dyDescent="0.3">
      <c r="A1059" s="70" t="s">
        <v>483</v>
      </c>
      <c r="B1059" s="73" t="s">
        <v>1409</v>
      </c>
      <c r="C1059" s="72">
        <v>0.63329999999999997</v>
      </c>
      <c r="D1059">
        <f>IF(Recherche!$D$1='Base poids'!A1059,1,0)</f>
        <v>0</v>
      </c>
      <c r="E1059">
        <f>IF(D1059=0,0,SUM($D$2:D1059))</f>
        <v>0</v>
      </c>
    </row>
    <row r="1060" spans="1:5" x14ac:dyDescent="0.3">
      <c r="A1060" s="70" t="s">
        <v>483</v>
      </c>
      <c r="B1060" s="71" t="s">
        <v>34</v>
      </c>
      <c r="C1060" s="72">
        <v>0.25</v>
      </c>
      <c r="D1060">
        <f>IF(Recherche!$D$1='Base poids'!A1060,1,0)</f>
        <v>0</v>
      </c>
      <c r="E1060">
        <f>IF(D1060=0,0,SUM($D$2:D1060))</f>
        <v>0</v>
      </c>
    </row>
    <row r="1061" spans="1:5" x14ac:dyDescent="0.3">
      <c r="A1061" s="70" t="s">
        <v>483</v>
      </c>
      <c r="B1061" s="71" t="s">
        <v>18</v>
      </c>
      <c r="C1061" s="72">
        <v>0.1167</v>
      </c>
      <c r="D1061">
        <f>IF(Recherche!$D$1='Base poids'!A1061,1,0)</f>
        <v>0</v>
      </c>
      <c r="E1061">
        <f>IF(D1061=0,0,SUM($D$2:D1061))</f>
        <v>0</v>
      </c>
    </row>
    <row r="1062" spans="1:5" x14ac:dyDescent="0.3">
      <c r="A1062" s="70" t="s">
        <v>225</v>
      </c>
      <c r="B1062" s="71" t="s">
        <v>34</v>
      </c>
      <c r="C1062" s="72">
        <v>0.33246072999999998</v>
      </c>
      <c r="D1062">
        <f>IF(Recherche!$D$1='Base poids'!A1062,1,0)</f>
        <v>0</v>
      </c>
      <c r="E1062">
        <f>IF(D1062=0,0,SUM($D$2:D1062))</f>
        <v>0</v>
      </c>
    </row>
    <row r="1063" spans="1:5" x14ac:dyDescent="0.3">
      <c r="A1063" s="70" t="s">
        <v>225</v>
      </c>
      <c r="B1063" s="71" t="s">
        <v>47</v>
      </c>
      <c r="C1063" s="72">
        <v>0.21116927999999999</v>
      </c>
      <c r="D1063">
        <f>IF(Recherche!$D$1='Base poids'!A1063,1,0)</f>
        <v>0</v>
      </c>
      <c r="E1063">
        <f>IF(D1063=0,0,SUM($D$2:D1063))</f>
        <v>0</v>
      </c>
    </row>
    <row r="1064" spans="1:5" x14ac:dyDescent="0.3">
      <c r="A1064" s="70" t="s">
        <v>225</v>
      </c>
      <c r="B1064" s="73" t="s">
        <v>1410</v>
      </c>
      <c r="C1064" s="72">
        <v>0.18935426999999999</v>
      </c>
      <c r="D1064">
        <f>IF(Recherche!$D$1='Base poids'!A1064,1,0)</f>
        <v>0</v>
      </c>
      <c r="E1064">
        <f>IF(D1064=0,0,SUM($D$2:D1064))</f>
        <v>0</v>
      </c>
    </row>
    <row r="1065" spans="1:5" x14ac:dyDescent="0.3">
      <c r="A1065" s="70" t="s">
        <v>225</v>
      </c>
      <c r="B1065" s="71" t="s">
        <v>18</v>
      </c>
      <c r="C1065" s="72">
        <v>0.17452006</v>
      </c>
      <c r="D1065">
        <f>IF(Recherche!$D$1='Base poids'!A1065,1,0)</f>
        <v>0</v>
      </c>
      <c r="E1065">
        <f>IF(D1065=0,0,SUM($D$2:D1065))</f>
        <v>0</v>
      </c>
    </row>
    <row r="1066" spans="1:5" x14ac:dyDescent="0.3">
      <c r="A1066" s="70" t="s">
        <v>225</v>
      </c>
      <c r="B1066" s="71" t="s">
        <v>42</v>
      </c>
      <c r="C1066" s="72">
        <v>9.2495629999999995E-2</v>
      </c>
      <c r="D1066">
        <f>IF(Recherche!$D$1='Base poids'!A1066,1,0)</f>
        <v>0</v>
      </c>
      <c r="E1066">
        <f>IF(D1066=0,0,SUM($D$2:D1066))</f>
        <v>0</v>
      </c>
    </row>
    <row r="1067" spans="1:5" x14ac:dyDescent="0.3">
      <c r="A1067" s="70" t="s">
        <v>484</v>
      </c>
      <c r="B1067" s="71" t="s">
        <v>34</v>
      </c>
      <c r="C1067" s="72">
        <v>0.35509787999999998</v>
      </c>
      <c r="D1067">
        <f>IF(Recherche!$D$1='Base poids'!A1067,1,0)</f>
        <v>0</v>
      </c>
      <c r="E1067">
        <f>IF(D1067=0,0,SUM($D$2:D1067))</f>
        <v>0</v>
      </c>
    </row>
    <row r="1068" spans="1:5" x14ac:dyDescent="0.3">
      <c r="A1068" s="70" t="s">
        <v>484</v>
      </c>
      <c r="B1068" s="73" t="s">
        <v>1410</v>
      </c>
      <c r="C1068" s="72">
        <v>0.29712575000000002</v>
      </c>
      <c r="D1068">
        <f>IF(Recherche!$D$1='Base poids'!A1068,1,0)</f>
        <v>0</v>
      </c>
      <c r="E1068">
        <f>IF(D1068=0,0,SUM($D$2:D1068))</f>
        <v>0</v>
      </c>
    </row>
    <row r="1069" spans="1:5" x14ac:dyDescent="0.3">
      <c r="A1069" s="70" t="s">
        <v>484</v>
      </c>
      <c r="B1069" s="71" t="s">
        <v>47</v>
      </c>
      <c r="C1069" s="72">
        <v>0.28230980999999999</v>
      </c>
      <c r="D1069">
        <f>IF(Recherche!$D$1='Base poids'!A1069,1,0)</f>
        <v>0</v>
      </c>
      <c r="E1069">
        <f>IF(D1069=0,0,SUM($D$2:D1069))</f>
        <v>0</v>
      </c>
    </row>
    <row r="1070" spans="1:5" x14ac:dyDescent="0.3">
      <c r="A1070" s="70" t="s">
        <v>484</v>
      </c>
      <c r="B1070" s="71" t="s">
        <v>31</v>
      </c>
      <c r="C1070" s="72">
        <v>6.5466549999999998E-2</v>
      </c>
      <c r="D1070">
        <f>IF(Recherche!$D$1='Base poids'!A1070,1,0)</f>
        <v>0</v>
      </c>
      <c r="E1070">
        <f>IF(D1070=0,0,SUM($D$2:D1070))</f>
        <v>0</v>
      </c>
    </row>
    <row r="1071" spans="1:5" x14ac:dyDescent="0.3">
      <c r="A1071" s="70" t="s">
        <v>334</v>
      </c>
      <c r="B1071" s="73" t="s">
        <v>1410</v>
      </c>
      <c r="C1071" s="72">
        <v>0.30888605000000002</v>
      </c>
      <c r="D1071">
        <f>IF(Recherche!$D$1='Base poids'!A1071,1,0)</f>
        <v>0</v>
      </c>
      <c r="E1071">
        <f>IF(D1071=0,0,SUM($D$2:D1071))</f>
        <v>0</v>
      </c>
    </row>
    <row r="1072" spans="1:5" x14ac:dyDescent="0.3">
      <c r="A1072" s="70" t="s">
        <v>334</v>
      </c>
      <c r="B1072" s="71" t="s">
        <v>34</v>
      </c>
      <c r="C1072" s="72">
        <v>0.21194726999999999</v>
      </c>
      <c r="D1072">
        <f>IF(Recherche!$D$1='Base poids'!A1072,1,0)</f>
        <v>0</v>
      </c>
      <c r="E1072">
        <f>IF(D1072=0,0,SUM($D$2:D1072))</f>
        <v>0</v>
      </c>
    </row>
    <row r="1073" spans="1:5" x14ac:dyDescent="0.3">
      <c r="A1073" s="70" t="s">
        <v>334</v>
      </c>
      <c r="B1073" s="71" t="s">
        <v>42</v>
      </c>
      <c r="C1073" s="72">
        <v>0.15193451999999999</v>
      </c>
      <c r="D1073">
        <f>IF(Recherche!$D$1='Base poids'!A1073,1,0)</f>
        <v>0</v>
      </c>
      <c r="E1073">
        <f>IF(D1073=0,0,SUM($D$2:D1073))</f>
        <v>0</v>
      </c>
    </row>
    <row r="1074" spans="1:5" x14ac:dyDescent="0.3">
      <c r="A1074" s="70" t="s">
        <v>334</v>
      </c>
      <c r="B1074" s="71" t="s">
        <v>47</v>
      </c>
      <c r="C1074" s="72">
        <v>0.14742772000000001</v>
      </c>
      <c r="D1074">
        <f>IF(Recherche!$D$1='Base poids'!A1074,1,0)</f>
        <v>0</v>
      </c>
      <c r="E1074">
        <f>IF(D1074=0,0,SUM($D$2:D1074))</f>
        <v>0</v>
      </c>
    </row>
    <row r="1075" spans="1:5" x14ac:dyDescent="0.3">
      <c r="A1075" s="70" t="s">
        <v>334</v>
      </c>
      <c r="B1075" s="71" t="s">
        <v>18</v>
      </c>
      <c r="C1075" s="72">
        <v>0.10242345999999999</v>
      </c>
      <c r="D1075">
        <f>IF(Recherche!$D$1='Base poids'!A1075,1,0)</f>
        <v>0</v>
      </c>
      <c r="E1075">
        <f>IF(D1075=0,0,SUM($D$2:D1075))</f>
        <v>0</v>
      </c>
    </row>
    <row r="1076" spans="1:5" x14ac:dyDescent="0.3">
      <c r="A1076" s="70" t="s">
        <v>334</v>
      </c>
      <c r="B1076" s="71" t="s">
        <v>31</v>
      </c>
      <c r="C1076" s="72">
        <v>7.7380950000000004E-2</v>
      </c>
      <c r="D1076">
        <f>IF(Recherche!$D$1='Base poids'!A1076,1,0)</f>
        <v>0</v>
      </c>
      <c r="E1076">
        <f>IF(D1076=0,0,SUM($D$2:D1076))</f>
        <v>0</v>
      </c>
    </row>
    <row r="1077" spans="1:5" x14ac:dyDescent="0.3">
      <c r="A1077" s="70" t="s">
        <v>227</v>
      </c>
      <c r="B1077" s="71" t="s">
        <v>34</v>
      </c>
      <c r="C1077" s="72">
        <v>0.36235594999999998</v>
      </c>
      <c r="D1077">
        <f>IF(Recherche!$D$1='Base poids'!A1077,1,0)</f>
        <v>0</v>
      </c>
      <c r="E1077">
        <f>IF(D1077=0,0,SUM($D$2:D1077))</f>
        <v>0</v>
      </c>
    </row>
    <row r="1078" spans="1:5" x14ac:dyDescent="0.3">
      <c r="A1078" s="70" t="s">
        <v>227</v>
      </c>
      <c r="B1078" s="73" t="s">
        <v>1415</v>
      </c>
      <c r="C1078" s="72">
        <v>0.24199743000000001</v>
      </c>
      <c r="D1078">
        <f>IF(Recherche!$D$1='Base poids'!A1078,1,0)</f>
        <v>0</v>
      </c>
      <c r="E1078">
        <f>IF(D1078=0,0,SUM($D$2:D1078))</f>
        <v>0</v>
      </c>
    </row>
    <row r="1079" spans="1:5" x14ac:dyDescent="0.3">
      <c r="A1079" s="70" t="s">
        <v>227</v>
      </c>
      <c r="B1079" s="71" t="s">
        <v>47</v>
      </c>
      <c r="C1079" s="72">
        <v>0.22791293000000001</v>
      </c>
      <c r="D1079">
        <f>IF(Recherche!$D$1='Base poids'!A1079,1,0)</f>
        <v>0</v>
      </c>
      <c r="E1079">
        <f>IF(D1079=0,0,SUM($D$2:D1079))</f>
        <v>0</v>
      </c>
    </row>
    <row r="1080" spans="1:5" x14ac:dyDescent="0.3">
      <c r="A1080" s="70" t="s">
        <v>227</v>
      </c>
      <c r="B1080" s="71" t="s">
        <v>31</v>
      </c>
      <c r="C1080" s="72">
        <v>0.16773367</v>
      </c>
      <c r="D1080">
        <f>IF(Recherche!$D$1='Base poids'!A1080,1,0)</f>
        <v>0</v>
      </c>
      <c r="E1080">
        <f>IF(D1080=0,0,SUM($D$2:D1080))</f>
        <v>0</v>
      </c>
    </row>
    <row r="1081" spans="1:5" x14ac:dyDescent="0.3">
      <c r="A1081" s="70" t="s">
        <v>229</v>
      </c>
      <c r="B1081" s="71" t="s">
        <v>47</v>
      </c>
      <c r="C1081" s="72">
        <v>0.24163085000000001</v>
      </c>
      <c r="D1081">
        <f>IF(Recherche!$D$1='Base poids'!A1081,1,0)</f>
        <v>0</v>
      </c>
      <c r="E1081">
        <f>IF(D1081=0,0,SUM($D$2:D1081))</f>
        <v>0</v>
      </c>
    </row>
    <row r="1082" spans="1:5" x14ac:dyDescent="0.3">
      <c r="A1082" s="70" t="s">
        <v>229</v>
      </c>
      <c r="B1082" s="71" t="s">
        <v>18</v>
      </c>
      <c r="C1082" s="72">
        <v>0.19916058</v>
      </c>
      <c r="D1082">
        <f>IF(Recherche!$D$1='Base poids'!A1082,1,0)</f>
        <v>0</v>
      </c>
      <c r="E1082">
        <f>IF(D1082=0,0,SUM($D$2:D1082))</f>
        <v>0</v>
      </c>
    </row>
    <row r="1083" spans="1:5" x14ac:dyDescent="0.3">
      <c r="A1083" s="70" t="s">
        <v>229</v>
      </c>
      <c r="B1083" s="71" t="s">
        <v>34</v>
      </c>
      <c r="C1083" s="72">
        <v>0.19636254</v>
      </c>
      <c r="D1083">
        <f>IF(Recherche!$D$1='Base poids'!A1083,1,0)</f>
        <v>0</v>
      </c>
      <c r="E1083">
        <f>IF(D1083=0,0,SUM($D$2:D1083))</f>
        <v>0</v>
      </c>
    </row>
    <row r="1084" spans="1:5" x14ac:dyDescent="0.3">
      <c r="A1084" s="70" t="s">
        <v>229</v>
      </c>
      <c r="B1084" s="73" t="s">
        <v>1419</v>
      </c>
      <c r="C1084" s="72">
        <v>0.17577694999999999</v>
      </c>
      <c r="D1084">
        <f>IF(Recherche!$D$1='Base poids'!A1084,1,0)</f>
        <v>0</v>
      </c>
      <c r="E1084">
        <f>IF(D1084=0,0,SUM($D$2:D1084))</f>
        <v>0</v>
      </c>
    </row>
    <row r="1085" spans="1:5" x14ac:dyDescent="0.3">
      <c r="A1085" s="70" t="s">
        <v>229</v>
      </c>
      <c r="B1085" s="71" t="s">
        <v>31</v>
      </c>
      <c r="C1085" s="72">
        <v>9.5732979999999995E-2</v>
      </c>
      <c r="D1085">
        <f>IF(Recherche!$D$1='Base poids'!A1085,1,0)</f>
        <v>0</v>
      </c>
      <c r="E1085">
        <f>IF(D1085=0,0,SUM($D$2:D1085))</f>
        <v>0</v>
      </c>
    </row>
    <row r="1086" spans="1:5" x14ac:dyDescent="0.3">
      <c r="A1086" s="70" t="s">
        <v>229</v>
      </c>
      <c r="B1086" s="71" t="s">
        <v>42</v>
      </c>
      <c r="C1086" s="72">
        <v>9.1336059999999997E-2</v>
      </c>
      <c r="D1086">
        <f>IF(Recherche!$D$1='Base poids'!A1086,1,0)</f>
        <v>0</v>
      </c>
      <c r="E1086">
        <f>IF(D1086=0,0,SUM($D$2:D1086))</f>
        <v>0</v>
      </c>
    </row>
    <row r="1087" spans="1:5" x14ac:dyDescent="0.3">
      <c r="A1087" s="70" t="s">
        <v>486</v>
      </c>
      <c r="B1087" s="71" t="s">
        <v>42</v>
      </c>
      <c r="C1087" s="72">
        <v>0.80813577999999997</v>
      </c>
      <c r="D1087">
        <f>IF(Recherche!$D$1='Base poids'!A1087,1,0)</f>
        <v>0</v>
      </c>
      <c r="E1087">
        <f>IF(D1087=0,0,SUM($D$2:D1087))</f>
        <v>0</v>
      </c>
    </row>
    <row r="1088" spans="1:5" x14ac:dyDescent="0.3">
      <c r="A1088" s="70" t="s">
        <v>486</v>
      </c>
      <c r="B1088" s="71" t="s">
        <v>34</v>
      </c>
      <c r="C1088" s="72">
        <v>0.19186421000000001</v>
      </c>
      <c r="D1088">
        <f>IF(Recherche!$D$1='Base poids'!A1088,1,0)</f>
        <v>0</v>
      </c>
      <c r="E1088">
        <f>IF(D1088=0,0,SUM($D$2:D1088))</f>
        <v>0</v>
      </c>
    </row>
    <row r="1089" spans="1:5" x14ac:dyDescent="0.3">
      <c r="A1089" s="70" t="s">
        <v>750</v>
      </c>
      <c r="B1089" s="71" t="s">
        <v>34</v>
      </c>
      <c r="C1089" s="72">
        <v>0.34789999999999999</v>
      </c>
      <c r="D1089">
        <f>IF(Recherche!$D$1='Base poids'!A1089,1,0)</f>
        <v>0</v>
      </c>
      <c r="E1089">
        <f>IF(D1089=0,0,SUM($D$2:D1089))</f>
        <v>0</v>
      </c>
    </row>
    <row r="1090" spans="1:5" x14ac:dyDescent="0.3">
      <c r="A1090" s="70" t="s">
        <v>750</v>
      </c>
      <c r="B1090" s="71" t="s">
        <v>47</v>
      </c>
      <c r="C1090" s="72">
        <v>0.254</v>
      </c>
      <c r="D1090">
        <f>IF(Recherche!$D$1='Base poids'!A1090,1,0)</f>
        <v>0</v>
      </c>
      <c r="E1090">
        <f>IF(D1090=0,0,SUM($D$2:D1090))</f>
        <v>0</v>
      </c>
    </row>
    <row r="1091" spans="1:5" x14ac:dyDescent="0.3">
      <c r="A1091" s="70" t="s">
        <v>750</v>
      </c>
      <c r="B1091" s="73" t="s">
        <v>1412</v>
      </c>
      <c r="C1091" s="72">
        <v>0.23669999999999999</v>
      </c>
      <c r="D1091">
        <f>IF(Recherche!$D$1='Base poids'!A1091,1,0)</f>
        <v>0</v>
      </c>
      <c r="E1091">
        <f>IF(D1091=0,0,SUM($D$2:D1091))</f>
        <v>0</v>
      </c>
    </row>
    <row r="1092" spans="1:5" x14ac:dyDescent="0.3">
      <c r="A1092" s="70" t="s">
        <v>750</v>
      </c>
      <c r="B1092" s="71" t="s">
        <v>31</v>
      </c>
      <c r="C1092" s="72">
        <v>0.1615</v>
      </c>
      <c r="D1092">
        <f>IF(Recherche!$D$1='Base poids'!A1092,1,0)</f>
        <v>0</v>
      </c>
      <c r="E1092">
        <f>IF(D1092=0,0,SUM($D$2:D1092))</f>
        <v>0</v>
      </c>
    </row>
    <row r="1093" spans="1:5" x14ac:dyDescent="0.3">
      <c r="A1093" s="70" t="s">
        <v>336</v>
      </c>
      <c r="B1093" s="71" t="s">
        <v>31</v>
      </c>
      <c r="C1093" s="72">
        <v>0.28697182999999998</v>
      </c>
      <c r="D1093">
        <f>IF(Recherche!$D$1='Base poids'!A1093,1,0)</f>
        <v>0</v>
      </c>
      <c r="E1093">
        <f>IF(D1093=0,0,SUM($D$2:D1093))</f>
        <v>0</v>
      </c>
    </row>
    <row r="1094" spans="1:5" x14ac:dyDescent="0.3">
      <c r="A1094" s="70" t="s">
        <v>336</v>
      </c>
      <c r="B1094" s="71" t="s">
        <v>47</v>
      </c>
      <c r="C1094" s="72">
        <v>0.2306338</v>
      </c>
      <c r="D1094">
        <f>IF(Recherche!$D$1='Base poids'!A1094,1,0)</f>
        <v>0</v>
      </c>
      <c r="E1094">
        <f>IF(D1094=0,0,SUM($D$2:D1094))</f>
        <v>0</v>
      </c>
    </row>
    <row r="1095" spans="1:5" x14ac:dyDescent="0.3">
      <c r="A1095" s="70" t="s">
        <v>336</v>
      </c>
      <c r="B1095" s="71" t="s">
        <v>34</v>
      </c>
      <c r="C1095" s="72">
        <v>0.19894365999999999</v>
      </c>
      <c r="D1095">
        <f>IF(Recherche!$D$1='Base poids'!A1095,1,0)</f>
        <v>0</v>
      </c>
      <c r="E1095">
        <f>IF(D1095=0,0,SUM($D$2:D1095))</f>
        <v>0</v>
      </c>
    </row>
    <row r="1096" spans="1:5" x14ac:dyDescent="0.3">
      <c r="A1096" s="70" t="s">
        <v>336</v>
      </c>
      <c r="B1096" s="73" t="s">
        <v>1414</v>
      </c>
      <c r="C1096" s="72">
        <v>0.14788731999999999</v>
      </c>
      <c r="D1096">
        <f>IF(Recherche!$D$1='Base poids'!A1096,1,0)</f>
        <v>0</v>
      </c>
      <c r="E1096">
        <f>IF(D1096=0,0,SUM($D$2:D1096))</f>
        <v>0</v>
      </c>
    </row>
    <row r="1097" spans="1:5" x14ac:dyDescent="0.3">
      <c r="A1097" s="70" t="s">
        <v>336</v>
      </c>
      <c r="B1097" s="71" t="s">
        <v>42</v>
      </c>
      <c r="C1097" s="72">
        <v>0.13556338000000001</v>
      </c>
      <c r="D1097">
        <f>IF(Recherche!$D$1='Base poids'!A1097,1,0)</f>
        <v>0</v>
      </c>
      <c r="E1097">
        <f>IF(D1097=0,0,SUM($D$2:D1097))</f>
        <v>0</v>
      </c>
    </row>
    <row r="1098" spans="1:5" x14ac:dyDescent="0.3">
      <c r="A1098" s="70" t="s">
        <v>338</v>
      </c>
      <c r="B1098" s="71" t="s">
        <v>47</v>
      </c>
      <c r="C1098" s="72">
        <v>0.31685615</v>
      </c>
      <c r="D1098">
        <f>IF(Recherche!$D$1='Base poids'!A1098,1,0)</f>
        <v>0</v>
      </c>
      <c r="E1098">
        <f>IF(D1098=0,0,SUM($D$2:D1098))</f>
        <v>0</v>
      </c>
    </row>
    <row r="1099" spans="1:5" x14ac:dyDescent="0.3">
      <c r="A1099" s="70" t="s">
        <v>338</v>
      </c>
      <c r="B1099" s="71" t="s">
        <v>34</v>
      </c>
      <c r="C1099" s="72">
        <v>0.28664112000000003</v>
      </c>
      <c r="D1099">
        <f>IF(Recherche!$D$1='Base poids'!A1099,1,0)</f>
        <v>0</v>
      </c>
      <c r="E1099">
        <f>IF(D1099=0,0,SUM($D$2:D1099))</f>
        <v>0</v>
      </c>
    </row>
    <row r="1100" spans="1:5" x14ac:dyDescent="0.3">
      <c r="A1100" s="70" t="s">
        <v>338</v>
      </c>
      <c r="B1100" s="73" t="s">
        <v>1419</v>
      </c>
      <c r="C1100" s="72">
        <v>0.14631735000000001</v>
      </c>
      <c r="D1100">
        <f>IF(Recherche!$D$1='Base poids'!A1100,1,0)</f>
        <v>0</v>
      </c>
      <c r="E1100">
        <f>IF(D1100=0,0,SUM($D$2:D1100))</f>
        <v>0</v>
      </c>
    </row>
    <row r="1101" spans="1:5" x14ac:dyDescent="0.3">
      <c r="A1101" s="70" t="s">
        <v>338</v>
      </c>
      <c r="B1101" s="71" t="s">
        <v>1241</v>
      </c>
      <c r="C1101" s="72">
        <v>0.13284725</v>
      </c>
      <c r="D1101">
        <f>IF(Recherche!$D$1='Base poids'!A1101,1,0)</f>
        <v>0</v>
      </c>
      <c r="E1101">
        <f>IF(D1101=0,0,SUM($D$2:D1101))</f>
        <v>0</v>
      </c>
    </row>
    <row r="1102" spans="1:5" x14ac:dyDescent="0.3">
      <c r="A1102" s="70" t="s">
        <v>338</v>
      </c>
      <c r="B1102" s="71" t="s">
        <v>31</v>
      </c>
      <c r="C1102" s="72">
        <v>0.11733811</v>
      </c>
      <c r="D1102">
        <f>IF(Recherche!$D$1='Base poids'!A1102,1,0)</f>
        <v>0</v>
      </c>
      <c r="E1102">
        <f>IF(D1102=0,0,SUM($D$2:D1102))</f>
        <v>0</v>
      </c>
    </row>
    <row r="1103" spans="1:5" x14ac:dyDescent="0.3">
      <c r="A1103" s="70" t="s">
        <v>488</v>
      </c>
      <c r="B1103" s="71" t="s">
        <v>47</v>
      </c>
      <c r="C1103" s="72">
        <v>0.36514335999999997</v>
      </c>
      <c r="D1103">
        <f>IF(Recherche!$D$1='Base poids'!A1103,1,0)</f>
        <v>0</v>
      </c>
      <c r="E1103">
        <f>IF(D1103=0,0,SUM($D$2:D1103))</f>
        <v>0</v>
      </c>
    </row>
    <row r="1104" spans="1:5" x14ac:dyDescent="0.3">
      <c r="A1104" s="70" t="s">
        <v>488</v>
      </c>
      <c r="B1104" s="71" t="s">
        <v>34</v>
      </c>
      <c r="C1104" s="72">
        <v>0.27665770000000001</v>
      </c>
      <c r="D1104">
        <f>IF(Recherche!$D$1='Base poids'!A1104,1,0)</f>
        <v>0</v>
      </c>
      <c r="E1104">
        <f>IF(D1104=0,0,SUM($D$2:D1104))</f>
        <v>0</v>
      </c>
    </row>
    <row r="1105" spans="1:5" x14ac:dyDescent="0.3">
      <c r="A1105" s="70" t="s">
        <v>488</v>
      </c>
      <c r="B1105" s="73" t="s">
        <v>1410</v>
      </c>
      <c r="C1105" s="72">
        <v>0.19086021</v>
      </c>
      <c r="D1105">
        <f>IF(Recherche!$D$1='Base poids'!A1105,1,0)</f>
        <v>0</v>
      </c>
      <c r="E1105">
        <f>IF(D1105=0,0,SUM($D$2:D1105))</f>
        <v>0</v>
      </c>
    </row>
    <row r="1106" spans="1:5" x14ac:dyDescent="0.3">
      <c r="A1106" s="70" t="s">
        <v>488</v>
      </c>
      <c r="B1106" s="71" t="s">
        <v>42</v>
      </c>
      <c r="C1106" s="72">
        <v>0.15412186</v>
      </c>
      <c r="D1106">
        <f>IF(Recherche!$D$1='Base poids'!A1106,1,0)</f>
        <v>0</v>
      </c>
      <c r="E1106">
        <f>IF(D1106=0,0,SUM($D$2:D1106))</f>
        <v>0</v>
      </c>
    </row>
    <row r="1107" spans="1:5" x14ac:dyDescent="0.3">
      <c r="A1107" s="70" t="s">
        <v>488</v>
      </c>
      <c r="B1107" s="71" t="s">
        <v>31</v>
      </c>
      <c r="C1107" s="72">
        <v>1.3216840000000001E-2</v>
      </c>
      <c r="D1107">
        <f>IF(Recherche!$D$1='Base poids'!A1107,1,0)</f>
        <v>0</v>
      </c>
      <c r="E1107">
        <f>IF(D1107=0,0,SUM($D$2:D1107))</f>
        <v>0</v>
      </c>
    </row>
    <row r="1108" spans="1:5" x14ac:dyDescent="0.3">
      <c r="A1108" s="70">
        <v>2075</v>
      </c>
      <c r="B1108" s="73" t="s">
        <v>1415</v>
      </c>
      <c r="C1108" s="72">
        <v>0.78720000000000001</v>
      </c>
      <c r="D1108">
        <f>IF(Recherche!$D$1='Base poids'!A1108,1,0)</f>
        <v>0</v>
      </c>
      <c r="E1108">
        <f>IF(D1108=0,0,SUM($D$2:D1108))</f>
        <v>0</v>
      </c>
    </row>
    <row r="1109" spans="1:5" x14ac:dyDescent="0.3">
      <c r="A1109" s="70">
        <v>2075</v>
      </c>
      <c r="B1109" s="71" t="s">
        <v>34</v>
      </c>
      <c r="C1109" s="72">
        <v>0.21279999999999999</v>
      </c>
      <c r="D1109">
        <f>IF(Recherche!$D$1='Base poids'!A1109,1,0)</f>
        <v>0</v>
      </c>
      <c r="E1109">
        <f>IF(D1109=0,0,SUM($D$2:D1109))</f>
        <v>0</v>
      </c>
    </row>
    <row r="1110" spans="1:5" x14ac:dyDescent="0.3">
      <c r="A1110" s="70" t="s">
        <v>64</v>
      </c>
      <c r="B1110" s="73" t="s">
        <v>1413</v>
      </c>
      <c r="C1110" s="72">
        <v>0.28660000000000002</v>
      </c>
      <c r="D1110">
        <f>IF(Recherche!$D$1='Base poids'!A1110,1,0)</f>
        <v>0</v>
      </c>
      <c r="E1110">
        <f>IF(D1110=0,0,SUM($D$2:D1110))</f>
        <v>0</v>
      </c>
    </row>
    <row r="1111" spans="1:5" x14ac:dyDescent="0.3">
      <c r="A1111" s="70" t="s">
        <v>64</v>
      </c>
      <c r="B1111" s="71" t="s">
        <v>34</v>
      </c>
      <c r="C1111" s="72">
        <v>0.2601</v>
      </c>
      <c r="D1111">
        <f>IF(Recherche!$D$1='Base poids'!A1111,1,0)</f>
        <v>0</v>
      </c>
      <c r="E1111">
        <f>IF(D1111=0,0,SUM($D$2:D1111))</f>
        <v>0</v>
      </c>
    </row>
    <row r="1112" spans="1:5" x14ac:dyDescent="0.3">
      <c r="A1112" s="70" t="s">
        <v>64</v>
      </c>
      <c r="B1112" s="71" t="s">
        <v>47</v>
      </c>
      <c r="C1112" s="72">
        <v>0.22020000000000001</v>
      </c>
      <c r="D1112">
        <f>IF(Recherche!$D$1='Base poids'!A1112,1,0)</f>
        <v>0</v>
      </c>
      <c r="E1112">
        <f>IF(D1112=0,0,SUM($D$2:D1112))</f>
        <v>0</v>
      </c>
    </row>
    <row r="1113" spans="1:5" x14ac:dyDescent="0.3">
      <c r="A1113" s="70" t="s">
        <v>64</v>
      </c>
      <c r="B1113" s="71" t="s">
        <v>31</v>
      </c>
      <c r="C1113" s="72">
        <v>0.1217</v>
      </c>
      <c r="D1113">
        <f>IF(Recherche!$D$1='Base poids'!A1113,1,0)</f>
        <v>0</v>
      </c>
      <c r="E1113">
        <f>IF(D1113=0,0,SUM($D$2:D1113))</f>
        <v>0</v>
      </c>
    </row>
    <row r="1114" spans="1:5" x14ac:dyDescent="0.3">
      <c r="A1114" s="70" t="s">
        <v>64</v>
      </c>
      <c r="B1114" s="71" t="s">
        <v>42</v>
      </c>
      <c r="C1114" s="72">
        <v>0.1114</v>
      </c>
      <c r="D1114">
        <f>IF(Recherche!$D$1='Base poids'!A1114,1,0)</f>
        <v>0</v>
      </c>
      <c r="E1114">
        <f>IF(D1114=0,0,SUM($D$2:D1114))</f>
        <v>0</v>
      </c>
    </row>
    <row r="1115" spans="1:5" x14ac:dyDescent="0.3">
      <c r="A1115" s="70" t="s">
        <v>490</v>
      </c>
      <c r="B1115" s="73" t="s">
        <v>1414</v>
      </c>
      <c r="C1115" s="72">
        <v>0.29459999999999997</v>
      </c>
      <c r="D1115">
        <f>IF(Recherche!$D$1='Base poids'!A1115,1,0)</f>
        <v>0</v>
      </c>
      <c r="E1115">
        <f>IF(D1115=0,0,SUM($D$2:D1115))</f>
        <v>0</v>
      </c>
    </row>
    <row r="1116" spans="1:5" x14ac:dyDescent="0.3">
      <c r="A1116" s="70" t="s">
        <v>490</v>
      </c>
      <c r="B1116" s="71" t="s">
        <v>34</v>
      </c>
      <c r="C1116" s="72">
        <v>0.2306</v>
      </c>
      <c r="D1116">
        <f>IF(Recherche!$D$1='Base poids'!A1116,1,0)</f>
        <v>0</v>
      </c>
      <c r="E1116">
        <f>IF(D1116=0,0,SUM($D$2:D1116))</f>
        <v>0</v>
      </c>
    </row>
    <row r="1117" spans="1:5" x14ac:dyDescent="0.3">
      <c r="A1117" s="70" t="s">
        <v>490</v>
      </c>
      <c r="B1117" s="71" t="s">
        <v>42</v>
      </c>
      <c r="C1117" s="72">
        <v>0.1787</v>
      </c>
      <c r="D1117">
        <f>IF(Recherche!$D$1='Base poids'!A1117,1,0)</f>
        <v>0</v>
      </c>
      <c r="E1117">
        <f>IF(D1117=0,0,SUM($D$2:D1117))</f>
        <v>0</v>
      </c>
    </row>
    <row r="1118" spans="1:5" x14ac:dyDescent="0.3">
      <c r="A1118" s="70" t="s">
        <v>490</v>
      </c>
      <c r="B1118" s="71" t="s">
        <v>47</v>
      </c>
      <c r="C1118" s="72">
        <v>0.1628</v>
      </c>
      <c r="D1118">
        <f>IF(Recherche!$D$1='Base poids'!A1118,1,0)</f>
        <v>0</v>
      </c>
      <c r="E1118">
        <f>IF(D1118=0,0,SUM($D$2:D1118))</f>
        <v>0</v>
      </c>
    </row>
    <row r="1119" spans="1:5" x14ac:dyDescent="0.3">
      <c r="A1119" s="70" t="s">
        <v>490</v>
      </c>
      <c r="B1119" s="71" t="s">
        <v>1241</v>
      </c>
      <c r="C1119" s="72">
        <v>8.3699999999999997E-2</v>
      </c>
      <c r="D1119">
        <f>IF(Recherche!$D$1='Base poids'!A1119,1,0)</f>
        <v>0</v>
      </c>
      <c r="E1119">
        <f>IF(D1119=0,0,SUM($D$2:D1119))</f>
        <v>0</v>
      </c>
    </row>
    <row r="1120" spans="1:5" x14ac:dyDescent="0.3">
      <c r="A1120" s="70" t="s">
        <v>490</v>
      </c>
      <c r="B1120" s="71" t="s">
        <v>31</v>
      </c>
      <c r="C1120" s="72">
        <v>4.9599999999999998E-2</v>
      </c>
      <c r="D1120">
        <f>IF(Recherche!$D$1='Base poids'!A1120,1,0)</f>
        <v>0</v>
      </c>
      <c r="E1120">
        <f>IF(D1120=0,0,SUM($D$2:D1120))</f>
        <v>0</v>
      </c>
    </row>
    <row r="1121" spans="1:5" x14ac:dyDescent="0.3">
      <c r="A1121" s="70">
        <v>2104</v>
      </c>
      <c r="B1121" s="71" t="s">
        <v>34</v>
      </c>
      <c r="C1121" s="72">
        <v>0.34369449000000002</v>
      </c>
      <c r="D1121">
        <f>IF(Recherche!$D$1='Base poids'!A1121,1,0)</f>
        <v>0</v>
      </c>
      <c r="E1121">
        <f>IF(D1121=0,0,SUM($D$2:D1121))</f>
        <v>0</v>
      </c>
    </row>
    <row r="1122" spans="1:5" x14ac:dyDescent="0.3">
      <c r="A1122" s="70">
        <v>2104</v>
      </c>
      <c r="B1122" s="71" t="s">
        <v>47</v>
      </c>
      <c r="C1122" s="72">
        <v>0.33007695999999997</v>
      </c>
      <c r="D1122">
        <f>IF(Recherche!$D$1='Base poids'!A1122,1,0)</f>
        <v>0</v>
      </c>
      <c r="E1122">
        <f>IF(D1122=0,0,SUM($D$2:D1122))</f>
        <v>0</v>
      </c>
    </row>
    <row r="1123" spans="1:5" x14ac:dyDescent="0.3">
      <c r="A1123" s="70">
        <v>2104</v>
      </c>
      <c r="B1123" s="73" t="s">
        <v>1419</v>
      </c>
      <c r="C1123" s="72">
        <v>0.19419775</v>
      </c>
      <c r="D1123">
        <f>IF(Recherche!$D$1='Base poids'!A1123,1,0)</f>
        <v>0</v>
      </c>
      <c r="E1123">
        <f>IF(D1123=0,0,SUM($D$2:D1123))</f>
        <v>0</v>
      </c>
    </row>
    <row r="1124" spans="1:5" x14ac:dyDescent="0.3">
      <c r="A1124" s="70">
        <v>2104</v>
      </c>
      <c r="B1124" s="71" t="s">
        <v>42</v>
      </c>
      <c r="C1124" s="72">
        <v>0.13203077999999999</v>
      </c>
      <c r="D1124">
        <f>IF(Recherche!$D$1='Base poids'!A1124,1,0)</f>
        <v>0</v>
      </c>
      <c r="E1124">
        <f>IF(D1124=0,0,SUM($D$2:D1124))</f>
        <v>0</v>
      </c>
    </row>
    <row r="1125" spans="1:5" x14ac:dyDescent="0.3">
      <c r="A1125" s="70" t="s">
        <v>341</v>
      </c>
      <c r="B1125" s="71" t="s">
        <v>34</v>
      </c>
      <c r="C1125" s="72">
        <v>0.39239125000000002</v>
      </c>
      <c r="D1125">
        <f>IF(Recherche!$D$1='Base poids'!A1125,1,0)</f>
        <v>0</v>
      </c>
      <c r="E1125">
        <f>IF(D1125=0,0,SUM($D$2:D1125))</f>
        <v>0</v>
      </c>
    </row>
    <row r="1126" spans="1:5" x14ac:dyDescent="0.3">
      <c r="A1126" s="70" t="s">
        <v>341</v>
      </c>
      <c r="B1126" s="71" t="s">
        <v>18</v>
      </c>
      <c r="C1126" s="72">
        <v>0.21198900000000001</v>
      </c>
      <c r="D1126">
        <f>IF(Recherche!$D$1='Base poids'!A1126,1,0)</f>
        <v>0</v>
      </c>
      <c r="E1126">
        <f>IF(D1126=0,0,SUM($D$2:D1126))</f>
        <v>0</v>
      </c>
    </row>
    <row r="1127" spans="1:5" x14ac:dyDescent="0.3">
      <c r="A1127" s="70" t="s">
        <v>341</v>
      </c>
      <c r="B1127" s="73" t="s">
        <v>1410</v>
      </c>
      <c r="C1127" s="72">
        <v>0.20047118</v>
      </c>
      <c r="D1127">
        <f>IF(Recherche!$D$1='Base poids'!A1127,1,0)</f>
        <v>0</v>
      </c>
      <c r="E1127">
        <f>IF(D1127=0,0,SUM($D$2:D1127))</f>
        <v>0</v>
      </c>
    </row>
    <row r="1128" spans="1:5" x14ac:dyDescent="0.3">
      <c r="A1128" s="70" t="s">
        <v>341</v>
      </c>
      <c r="B1128" s="71" t="s">
        <v>47</v>
      </c>
      <c r="C1128" s="72">
        <v>0.19514855</v>
      </c>
      <c r="D1128">
        <f>IF(Recherche!$D$1='Base poids'!A1128,1,0)</f>
        <v>0</v>
      </c>
      <c r="E1128">
        <f>IF(D1128=0,0,SUM($D$2:D1128))</f>
        <v>0</v>
      </c>
    </row>
    <row r="1129" spans="1:5" x14ac:dyDescent="0.3">
      <c r="A1129" s="70" t="s">
        <v>66</v>
      </c>
      <c r="B1129" s="71" t="s">
        <v>31</v>
      </c>
      <c r="C1129" s="72">
        <v>0.3427</v>
      </c>
      <c r="D1129">
        <f>IF(Recherche!$D$1='Base poids'!A1129,1,0)</f>
        <v>0</v>
      </c>
      <c r="E1129">
        <f>IF(D1129=0,0,SUM($D$2:D1129))</f>
        <v>0</v>
      </c>
    </row>
    <row r="1130" spans="1:5" x14ac:dyDescent="0.3">
      <c r="A1130" s="70" t="s">
        <v>66</v>
      </c>
      <c r="B1130" s="73" t="s">
        <v>1417</v>
      </c>
      <c r="C1130" s="72">
        <v>0.2782</v>
      </c>
      <c r="D1130">
        <f>IF(Recherche!$D$1='Base poids'!A1130,1,0)</f>
        <v>0</v>
      </c>
      <c r="E1130">
        <f>IF(D1130=0,0,SUM($D$2:D1130))</f>
        <v>0</v>
      </c>
    </row>
    <row r="1131" spans="1:5" x14ac:dyDescent="0.3">
      <c r="A1131" s="70" t="s">
        <v>66</v>
      </c>
      <c r="B1131" s="71" t="s">
        <v>34</v>
      </c>
      <c r="C1131" s="72">
        <v>0.1381</v>
      </c>
      <c r="D1131">
        <f>IF(Recherche!$D$1='Base poids'!A1131,1,0)</f>
        <v>0</v>
      </c>
      <c r="E1131">
        <f>IF(D1131=0,0,SUM($D$2:D1131))</f>
        <v>0</v>
      </c>
    </row>
    <row r="1132" spans="1:5" x14ac:dyDescent="0.3">
      <c r="A1132" s="70" t="s">
        <v>66</v>
      </c>
      <c r="B1132" s="71" t="s">
        <v>47</v>
      </c>
      <c r="C1132" s="72">
        <v>0.13639999999999999</v>
      </c>
      <c r="D1132">
        <f>IF(Recherche!$D$1='Base poids'!A1132,1,0)</f>
        <v>0</v>
      </c>
      <c r="E1132">
        <f>IF(D1132=0,0,SUM($D$2:D1132))</f>
        <v>0</v>
      </c>
    </row>
    <row r="1133" spans="1:5" x14ac:dyDescent="0.3">
      <c r="A1133" s="70" t="s">
        <v>66</v>
      </c>
      <c r="B1133" s="71" t="s">
        <v>42</v>
      </c>
      <c r="C1133" s="72">
        <v>0.1047</v>
      </c>
      <c r="D1133">
        <f>IF(Recherche!$D$1='Base poids'!A1133,1,0)</f>
        <v>0</v>
      </c>
      <c r="E1133">
        <f>IF(D1133=0,0,SUM($D$2:D1133))</f>
        <v>0</v>
      </c>
    </row>
    <row r="1134" spans="1:5" x14ac:dyDescent="0.3">
      <c r="A1134" s="70" t="s">
        <v>343</v>
      </c>
      <c r="B1134" s="73" t="s">
        <v>1414</v>
      </c>
      <c r="C1134" s="72">
        <v>0.47709591000000001</v>
      </c>
      <c r="D1134">
        <f>IF(Recherche!$D$1='Base poids'!A1134,1,0)</f>
        <v>0</v>
      </c>
      <c r="E1134">
        <f>IF(D1134=0,0,SUM($D$2:D1134))</f>
        <v>0</v>
      </c>
    </row>
    <row r="1135" spans="1:5" x14ac:dyDescent="0.3">
      <c r="A1135" s="70" t="s">
        <v>343</v>
      </c>
      <c r="B1135" s="71" t="s">
        <v>34</v>
      </c>
      <c r="C1135" s="72">
        <v>0.20528199</v>
      </c>
      <c r="D1135">
        <f>IF(Recherche!$D$1='Base poids'!A1135,1,0)</f>
        <v>0</v>
      </c>
      <c r="E1135">
        <f>IF(D1135=0,0,SUM($D$2:D1135))</f>
        <v>0</v>
      </c>
    </row>
    <row r="1136" spans="1:5" x14ac:dyDescent="0.3">
      <c r="A1136" s="70" t="s">
        <v>343</v>
      </c>
      <c r="B1136" s="71" t="s">
        <v>47</v>
      </c>
      <c r="C1136" s="72">
        <v>0.17477943000000001</v>
      </c>
      <c r="D1136">
        <f>IF(Recherche!$D$1='Base poids'!A1136,1,0)</f>
        <v>0</v>
      </c>
      <c r="E1136">
        <f>IF(D1136=0,0,SUM($D$2:D1136))</f>
        <v>0</v>
      </c>
    </row>
    <row r="1137" spans="1:5" x14ac:dyDescent="0.3">
      <c r="A1137" s="70" t="s">
        <v>343</v>
      </c>
      <c r="B1137" s="71" t="s">
        <v>31</v>
      </c>
      <c r="C1137" s="72">
        <v>0.14284264999999999</v>
      </c>
      <c r="D1137">
        <f>IF(Recherche!$D$1='Base poids'!A1137,1,0)</f>
        <v>0</v>
      </c>
      <c r="E1137">
        <f>IF(D1137=0,0,SUM($D$2:D1137))</f>
        <v>0</v>
      </c>
    </row>
    <row r="1138" spans="1:5" x14ac:dyDescent="0.3">
      <c r="A1138" s="70" t="s">
        <v>752</v>
      </c>
      <c r="B1138" s="73" t="s">
        <v>1412</v>
      </c>
      <c r="C1138" s="72">
        <v>0.40060000000000001</v>
      </c>
      <c r="D1138">
        <f>IF(Recherche!$D$1='Base poids'!A1138,1,0)</f>
        <v>0</v>
      </c>
      <c r="E1138">
        <f>IF(D1138=0,0,SUM($D$2:D1138))</f>
        <v>0</v>
      </c>
    </row>
    <row r="1139" spans="1:5" x14ac:dyDescent="0.3">
      <c r="A1139" s="70" t="s">
        <v>752</v>
      </c>
      <c r="B1139" s="71" t="s">
        <v>34</v>
      </c>
      <c r="C1139" s="72">
        <v>0.33560000000000001</v>
      </c>
      <c r="D1139">
        <f>IF(Recherche!$D$1='Base poids'!A1139,1,0)</f>
        <v>0</v>
      </c>
      <c r="E1139">
        <f>IF(D1139=0,0,SUM($D$2:D1139))</f>
        <v>0</v>
      </c>
    </row>
    <row r="1140" spans="1:5" x14ac:dyDescent="0.3">
      <c r="A1140" s="70" t="s">
        <v>752</v>
      </c>
      <c r="B1140" s="71" t="s">
        <v>31</v>
      </c>
      <c r="C1140" s="72">
        <v>0.26379999999999998</v>
      </c>
      <c r="D1140">
        <f>IF(Recherche!$D$1='Base poids'!A1140,1,0)</f>
        <v>0</v>
      </c>
      <c r="E1140">
        <f>IF(D1140=0,0,SUM($D$2:D1140))</f>
        <v>0</v>
      </c>
    </row>
    <row r="1141" spans="1:5" x14ac:dyDescent="0.3">
      <c r="A1141" s="70" t="s">
        <v>345</v>
      </c>
      <c r="B1141" s="73" t="s">
        <v>1416</v>
      </c>
      <c r="C1141" s="72">
        <v>0.40719835999999998</v>
      </c>
      <c r="D1141">
        <f>IF(Recherche!$D$1='Base poids'!A1141,1,0)</f>
        <v>0</v>
      </c>
      <c r="E1141">
        <f>IF(D1141=0,0,SUM($D$2:D1141))</f>
        <v>0</v>
      </c>
    </row>
    <row r="1142" spans="1:5" x14ac:dyDescent="0.3">
      <c r="A1142" s="70" t="s">
        <v>345</v>
      </c>
      <c r="B1142" s="71" t="s">
        <v>34</v>
      </c>
      <c r="C1142" s="72">
        <v>0.30879867</v>
      </c>
      <c r="D1142">
        <f>IF(Recherche!$D$1='Base poids'!A1142,1,0)</f>
        <v>0</v>
      </c>
      <c r="E1142">
        <f>IF(D1142=0,0,SUM($D$2:D1142))</f>
        <v>0</v>
      </c>
    </row>
    <row r="1143" spans="1:5" x14ac:dyDescent="0.3">
      <c r="A1143" s="70" t="s">
        <v>345</v>
      </c>
      <c r="B1143" s="71" t="s">
        <v>47</v>
      </c>
      <c r="C1143" s="72">
        <v>0.17532948000000001</v>
      </c>
      <c r="D1143">
        <f>IF(Recherche!$D$1='Base poids'!A1143,1,0)</f>
        <v>0</v>
      </c>
      <c r="E1143">
        <f>IF(D1143=0,0,SUM($D$2:D1143))</f>
        <v>0</v>
      </c>
    </row>
    <row r="1144" spans="1:5" x14ac:dyDescent="0.3">
      <c r="A1144" s="70" t="s">
        <v>345</v>
      </c>
      <c r="B1144" s="71" t="s">
        <v>31</v>
      </c>
      <c r="C1144" s="72">
        <v>0.10867346999999999</v>
      </c>
      <c r="D1144">
        <f>IF(Recherche!$D$1='Base poids'!A1144,1,0)</f>
        <v>0</v>
      </c>
      <c r="E1144">
        <f>IF(D1144=0,0,SUM($D$2:D1144))</f>
        <v>0</v>
      </c>
    </row>
    <row r="1145" spans="1:5" x14ac:dyDescent="0.3">
      <c r="A1145" s="70" t="s">
        <v>231</v>
      </c>
      <c r="B1145" s="71" t="s">
        <v>34</v>
      </c>
      <c r="C1145" s="72">
        <v>0.34847739999999999</v>
      </c>
      <c r="D1145">
        <f>IF(Recherche!$D$1='Base poids'!A1145,1,0)</f>
        <v>0</v>
      </c>
      <c r="E1145">
        <f>IF(D1145=0,0,SUM($D$2:D1145))</f>
        <v>0</v>
      </c>
    </row>
    <row r="1146" spans="1:5" x14ac:dyDescent="0.3">
      <c r="A1146" s="70" t="s">
        <v>231</v>
      </c>
      <c r="B1146" s="73" t="s">
        <v>1418</v>
      </c>
      <c r="C1146" s="72">
        <v>0.25079266</v>
      </c>
      <c r="D1146">
        <f>IF(Recherche!$D$1='Base poids'!A1146,1,0)</f>
        <v>0</v>
      </c>
      <c r="E1146">
        <f>IF(D1146=0,0,SUM($D$2:D1146))</f>
        <v>0</v>
      </c>
    </row>
    <row r="1147" spans="1:5" x14ac:dyDescent="0.3">
      <c r="A1147" s="70" t="s">
        <v>231</v>
      </c>
      <c r="B1147" s="71" t="s">
        <v>47</v>
      </c>
      <c r="C1147" s="72">
        <v>0.24203722999999999</v>
      </c>
      <c r="D1147">
        <f>IF(Recherche!$D$1='Base poids'!A1147,1,0)</f>
        <v>0</v>
      </c>
      <c r="E1147">
        <f>IF(D1147=0,0,SUM($D$2:D1147))</f>
        <v>0</v>
      </c>
    </row>
    <row r="1148" spans="1:5" x14ac:dyDescent="0.3">
      <c r="A1148" s="70" t="s">
        <v>231</v>
      </c>
      <c r="B1148" s="71" t="s">
        <v>31</v>
      </c>
      <c r="C1148" s="72">
        <v>0.15869268</v>
      </c>
      <c r="D1148">
        <f>IF(Recherche!$D$1='Base poids'!A1148,1,0)</f>
        <v>0</v>
      </c>
      <c r="E1148">
        <f>IF(D1148=0,0,SUM($D$2:D1148))</f>
        <v>0</v>
      </c>
    </row>
    <row r="1149" spans="1:5" x14ac:dyDescent="0.3">
      <c r="A1149" s="70" t="s">
        <v>492</v>
      </c>
      <c r="B1149" s="73" t="s">
        <v>1414</v>
      </c>
      <c r="C1149" s="72">
        <v>0.33539830999999998</v>
      </c>
      <c r="D1149">
        <f>IF(Recherche!$D$1='Base poids'!A1149,1,0)</f>
        <v>0</v>
      </c>
      <c r="E1149">
        <f>IF(D1149=0,0,SUM($D$2:D1149))</f>
        <v>0</v>
      </c>
    </row>
    <row r="1150" spans="1:5" x14ac:dyDescent="0.3">
      <c r="A1150" s="70" t="s">
        <v>492</v>
      </c>
      <c r="B1150" s="71" t="s">
        <v>31</v>
      </c>
      <c r="C1150" s="72">
        <v>0.23345589999999999</v>
      </c>
      <c r="D1150">
        <f>IF(Recherche!$D$1='Base poids'!A1150,1,0)</f>
        <v>0</v>
      </c>
      <c r="E1150">
        <f>IF(D1150=0,0,SUM($D$2:D1150))</f>
        <v>0</v>
      </c>
    </row>
    <row r="1151" spans="1:5" x14ac:dyDescent="0.3">
      <c r="A1151" s="70" t="s">
        <v>492</v>
      </c>
      <c r="B1151" s="71" t="s">
        <v>47</v>
      </c>
      <c r="C1151" s="72">
        <v>0.15373086999999999</v>
      </c>
      <c r="D1151">
        <f>IF(Recherche!$D$1='Base poids'!A1151,1,0)</f>
        <v>0</v>
      </c>
      <c r="E1151">
        <f>IF(D1151=0,0,SUM($D$2:D1151))</f>
        <v>0</v>
      </c>
    </row>
    <row r="1152" spans="1:5" x14ac:dyDescent="0.3">
      <c r="A1152" s="70" t="s">
        <v>492</v>
      </c>
      <c r="B1152" s="71" t="s">
        <v>34</v>
      </c>
      <c r="C1152" s="72">
        <v>0.14842764999999999</v>
      </c>
      <c r="D1152">
        <f>IF(Recherche!$D$1='Base poids'!A1152,1,0)</f>
        <v>0</v>
      </c>
      <c r="E1152">
        <f>IF(D1152=0,0,SUM($D$2:D1152))</f>
        <v>0</v>
      </c>
    </row>
    <row r="1153" spans="1:5" x14ac:dyDescent="0.3">
      <c r="A1153" s="70" t="s">
        <v>492</v>
      </c>
      <c r="B1153" s="71" t="s">
        <v>42</v>
      </c>
      <c r="C1153" s="72">
        <v>0.12898724</v>
      </c>
      <c r="D1153">
        <f>IF(Recherche!$D$1='Base poids'!A1153,1,0)</f>
        <v>0</v>
      </c>
      <c r="E1153">
        <f>IF(D1153=0,0,SUM($D$2:D1153))</f>
        <v>0</v>
      </c>
    </row>
    <row r="1154" spans="1:5" x14ac:dyDescent="0.3">
      <c r="A1154" s="70" t="s">
        <v>494</v>
      </c>
      <c r="B1154" s="71" t="s">
        <v>34</v>
      </c>
      <c r="C1154" s="72">
        <v>0.35665227999999999</v>
      </c>
      <c r="D1154">
        <f>IF(Recherche!$D$1='Base poids'!A1154,1,0)</f>
        <v>0</v>
      </c>
      <c r="E1154">
        <f>IF(D1154=0,0,SUM($D$2:D1154))</f>
        <v>0</v>
      </c>
    </row>
    <row r="1155" spans="1:5" x14ac:dyDescent="0.3">
      <c r="A1155" s="70" t="s">
        <v>494</v>
      </c>
      <c r="B1155" s="73" t="s">
        <v>1409</v>
      </c>
      <c r="C1155" s="72">
        <v>0.25841286000000002</v>
      </c>
      <c r="D1155">
        <f>IF(Recherche!$D$1='Base poids'!A1155,1,0)</f>
        <v>0</v>
      </c>
      <c r="E1155">
        <f>IF(D1155=0,0,SUM($D$2:D1155))</f>
        <v>0</v>
      </c>
    </row>
    <row r="1156" spans="1:5" x14ac:dyDescent="0.3">
      <c r="A1156" s="70" t="s">
        <v>494</v>
      </c>
      <c r="B1156" s="71" t="s">
        <v>47</v>
      </c>
      <c r="C1156" s="72">
        <v>0.21563624000000001</v>
      </c>
      <c r="D1156">
        <f>IF(Recherche!$D$1='Base poids'!A1156,1,0)</f>
        <v>0</v>
      </c>
      <c r="E1156">
        <f>IF(D1156=0,0,SUM($D$2:D1156))</f>
        <v>0</v>
      </c>
    </row>
    <row r="1157" spans="1:5" x14ac:dyDescent="0.3">
      <c r="A1157" s="70" t="s">
        <v>494</v>
      </c>
      <c r="B1157" s="71" t="s">
        <v>42</v>
      </c>
      <c r="C1157" s="72">
        <v>0.11590244</v>
      </c>
      <c r="D1157">
        <f>IF(Recherche!$D$1='Base poids'!A1157,1,0)</f>
        <v>0</v>
      </c>
      <c r="E1157">
        <f>IF(D1157=0,0,SUM($D$2:D1157))</f>
        <v>0</v>
      </c>
    </row>
    <row r="1158" spans="1:5" x14ac:dyDescent="0.3">
      <c r="A1158" s="70" t="s">
        <v>494</v>
      </c>
      <c r="B1158" s="71" t="s">
        <v>31</v>
      </c>
      <c r="C1158" s="72">
        <v>5.3396159999999998E-2</v>
      </c>
      <c r="D1158">
        <f>IF(Recherche!$D$1='Base poids'!A1158,1,0)</f>
        <v>0</v>
      </c>
      <c r="E1158">
        <f>IF(D1158=0,0,SUM($D$2:D1158))</f>
        <v>0</v>
      </c>
    </row>
    <row r="1159" spans="1:5" x14ac:dyDescent="0.3">
      <c r="A1159" s="70" t="s">
        <v>233</v>
      </c>
      <c r="B1159" s="73" t="s">
        <v>1413</v>
      </c>
      <c r="C1159" s="72">
        <v>0.2482451</v>
      </c>
      <c r="D1159">
        <f>IF(Recherche!$D$1='Base poids'!A1159,1,0)</f>
        <v>0</v>
      </c>
      <c r="E1159">
        <f>IF(D1159=0,0,SUM($D$2:D1159))</f>
        <v>0</v>
      </c>
    </row>
    <row r="1160" spans="1:5" x14ac:dyDescent="0.3">
      <c r="A1160" s="70" t="s">
        <v>233</v>
      </c>
      <c r="B1160" s="71" t="s">
        <v>47</v>
      </c>
      <c r="C1160" s="72">
        <v>0.19605465999999999</v>
      </c>
      <c r="D1160">
        <f>IF(Recherche!$D$1='Base poids'!A1160,1,0)</f>
        <v>0</v>
      </c>
      <c r="E1160">
        <f>IF(D1160=0,0,SUM($D$2:D1160))</f>
        <v>0</v>
      </c>
    </row>
    <row r="1161" spans="1:5" x14ac:dyDescent="0.3">
      <c r="A1161" s="70" t="s">
        <v>233</v>
      </c>
      <c r="B1161" s="71" t="s">
        <v>18</v>
      </c>
      <c r="C1161" s="72">
        <v>0.1780535</v>
      </c>
      <c r="D1161">
        <f>IF(Recherche!$D$1='Base poids'!A1161,1,0)</f>
        <v>0</v>
      </c>
      <c r="E1161">
        <f>IF(D1161=0,0,SUM($D$2:D1161))</f>
        <v>0</v>
      </c>
    </row>
    <row r="1162" spans="1:5" x14ac:dyDescent="0.3">
      <c r="A1162" s="70" t="s">
        <v>233</v>
      </c>
      <c r="B1162" s="71" t="s">
        <v>34</v>
      </c>
      <c r="C1162" s="72">
        <v>0.17561852</v>
      </c>
      <c r="D1162">
        <f>IF(Recherche!$D$1='Base poids'!A1162,1,0)</f>
        <v>0</v>
      </c>
      <c r="E1162">
        <f>IF(D1162=0,0,SUM($D$2:D1162))</f>
        <v>0</v>
      </c>
    </row>
    <row r="1163" spans="1:5" x14ac:dyDescent="0.3">
      <c r="A1163" s="70" t="s">
        <v>233</v>
      </c>
      <c r="B1163" s="71" t="s">
        <v>31</v>
      </c>
      <c r="C1163" s="72">
        <v>0.10233026000000001</v>
      </c>
      <c r="D1163">
        <f>IF(Recherche!$D$1='Base poids'!A1163,1,0)</f>
        <v>0</v>
      </c>
      <c r="E1163">
        <f>IF(D1163=0,0,SUM($D$2:D1163))</f>
        <v>0</v>
      </c>
    </row>
    <row r="1164" spans="1:5" x14ac:dyDescent="0.3">
      <c r="A1164" s="70" t="s">
        <v>233</v>
      </c>
      <c r="B1164" s="71" t="s">
        <v>42</v>
      </c>
      <c r="C1164" s="72">
        <v>9.9697919999999995E-2</v>
      </c>
      <c r="D1164">
        <f>IF(Recherche!$D$1='Base poids'!A1164,1,0)</f>
        <v>0</v>
      </c>
      <c r="E1164">
        <f>IF(D1164=0,0,SUM($D$2:D1164))</f>
        <v>0</v>
      </c>
    </row>
    <row r="1165" spans="1:5" x14ac:dyDescent="0.3">
      <c r="A1165" s="70" t="s">
        <v>496</v>
      </c>
      <c r="B1165" s="71" t="s">
        <v>34</v>
      </c>
      <c r="C1165" s="72">
        <v>0.38619943000000001</v>
      </c>
      <c r="D1165">
        <f>IF(Recherche!$D$1='Base poids'!A1165,1,0)</f>
        <v>0</v>
      </c>
      <c r="E1165">
        <f>IF(D1165=0,0,SUM($D$2:D1165))</f>
        <v>0</v>
      </c>
    </row>
    <row r="1166" spans="1:5" x14ac:dyDescent="0.3">
      <c r="A1166" s="70" t="s">
        <v>496</v>
      </c>
      <c r="B1166" s="73" t="s">
        <v>1410</v>
      </c>
      <c r="C1166" s="72">
        <v>0.34073872999999999</v>
      </c>
      <c r="D1166">
        <f>IF(Recherche!$D$1='Base poids'!A1166,1,0)</f>
        <v>0</v>
      </c>
      <c r="E1166">
        <f>IF(D1166=0,0,SUM($D$2:D1166))</f>
        <v>0</v>
      </c>
    </row>
    <row r="1167" spans="1:5" x14ac:dyDescent="0.3">
      <c r="A1167" s="70" t="s">
        <v>496</v>
      </c>
      <c r="B1167" s="71" t="s">
        <v>47</v>
      </c>
      <c r="C1167" s="72">
        <v>0.13862806</v>
      </c>
      <c r="D1167">
        <f>IF(Recherche!$D$1='Base poids'!A1167,1,0)</f>
        <v>0</v>
      </c>
      <c r="E1167">
        <f>IF(D1167=0,0,SUM($D$2:D1167))</f>
        <v>0</v>
      </c>
    </row>
    <row r="1168" spans="1:5" x14ac:dyDescent="0.3">
      <c r="A1168" s="70" t="s">
        <v>496</v>
      </c>
      <c r="B1168" s="71" t="s">
        <v>31</v>
      </c>
      <c r="C1168" s="72">
        <v>0.13443377000000001</v>
      </c>
      <c r="D1168">
        <f>IF(Recherche!$D$1='Base poids'!A1168,1,0)</f>
        <v>0</v>
      </c>
      <c r="E1168">
        <f>IF(D1168=0,0,SUM($D$2:D1168))</f>
        <v>0</v>
      </c>
    </row>
    <row r="1169" spans="1:5" x14ac:dyDescent="0.3">
      <c r="A1169" s="70" t="s">
        <v>570</v>
      </c>
      <c r="B1169" s="71" t="s">
        <v>31</v>
      </c>
      <c r="C1169" s="72">
        <v>0.623</v>
      </c>
      <c r="D1169">
        <f>IF(Recherche!$D$1='Base poids'!A1169,1,0)</f>
        <v>0</v>
      </c>
      <c r="E1169">
        <f>IF(D1169=0,0,SUM($D$2:D1169))</f>
        <v>0</v>
      </c>
    </row>
    <row r="1170" spans="1:5" x14ac:dyDescent="0.3">
      <c r="A1170" s="70" t="s">
        <v>570</v>
      </c>
      <c r="B1170" s="71" t="s">
        <v>34</v>
      </c>
      <c r="C1170" s="72">
        <v>0.19670000000000001</v>
      </c>
      <c r="D1170">
        <f>IF(Recherche!$D$1='Base poids'!A1170,1,0)</f>
        <v>0</v>
      </c>
      <c r="E1170">
        <f>IF(D1170=0,0,SUM($D$2:D1170))</f>
        <v>0</v>
      </c>
    </row>
    <row r="1171" spans="1:5" x14ac:dyDescent="0.3">
      <c r="A1171" s="70" t="s">
        <v>570</v>
      </c>
      <c r="B1171" s="71" t="s">
        <v>47</v>
      </c>
      <c r="C1171" s="72">
        <v>0.18029999999999999</v>
      </c>
      <c r="D1171">
        <f>IF(Recherche!$D$1='Base poids'!A1171,1,0)</f>
        <v>0</v>
      </c>
      <c r="E1171">
        <f>IF(D1171=0,0,SUM($D$2:D1171))</f>
        <v>0</v>
      </c>
    </row>
    <row r="1172" spans="1:5" x14ac:dyDescent="0.3">
      <c r="A1172" s="70" t="s">
        <v>347</v>
      </c>
      <c r="B1172" s="73" t="s">
        <v>1416</v>
      </c>
      <c r="C1172" s="72">
        <v>0.57112604</v>
      </c>
      <c r="D1172">
        <f>IF(Recherche!$D$1='Base poids'!A1172,1,0)</f>
        <v>0</v>
      </c>
      <c r="E1172">
        <f>IF(D1172=0,0,SUM($D$2:D1172))</f>
        <v>0</v>
      </c>
    </row>
    <row r="1173" spans="1:5" x14ac:dyDescent="0.3">
      <c r="A1173" s="70" t="s">
        <v>347</v>
      </c>
      <c r="B1173" s="71" t="s">
        <v>34</v>
      </c>
      <c r="C1173" s="72">
        <v>0.42887395</v>
      </c>
      <c r="D1173">
        <f>IF(Recherche!$D$1='Base poids'!A1173,1,0)</f>
        <v>0</v>
      </c>
      <c r="E1173">
        <f>IF(D1173=0,0,SUM($D$2:D1173))</f>
        <v>0</v>
      </c>
    </row>
    <row r="1174" spans="1:5" x14ac:dyDescent="0.3">
      <c r="A1174" s="70" t="s">
        <v>67</v>
      </c>
      <c r="B1174" s="73" t="s">
        <v>1410</v>
      </c>
      <c r="C1174" s="72">
        <v>0.3206</v>
      </c>
      <c r="D1174">
        <f>IF(Recherche!$D$1='Base poids'!A1174,1,0)</f>
        <v>0</v>
      </c>
      <c r="E1174">
        <f>IF(D1174=0,0,SUM($D$2:D1174))</f>
        <v>0</v>
      </c>
    </row>
    <row r="1175" spans="1:5" x14ac:dyDescent="0.3">
      <c r="A1175" s="70" t="s">
        <v>67</v>
      </c>
      <c r="B1175" s="71" t="s">
        <v>31</v>
      </c>
      <c r="C1175" s="72">
        <v>0.20419999999999999</v>
      </c>
      <c r="D1175">
        <f>IF(Recherche!$D$1='Base poids'!A1175,1,0)</f>
        <v>0</v>
      </c>
      <c r="E1175">
        <f>IF(D1175=0,0,SUM($D$2:D1175))</f>
        <v>0</v>
      </c>
    </row>
    <row r="1176" spans="1:5" x14ac:dyDescent="0.3">
      <c r="A1176" s="70" t="s">
        <v>67</v>
      </c>
      <c r="B1176" s="71" t="s">
        <v>34</v>
      </c>
      <c r="C1176" s="72">
        <v>0.19</v>
      </c>
      <c r="D1176">
        <f>IF(Recherche!$D$1='Base poids'!A1176,1,0)</f>
        <v>0</v>
      </c>
      <c r="E1176">
        <f>IF(D1176=0,0,SUM($D$2:D1176))</f>
        <v>0</v>
      </c>
    </row>
    <row r="1177" spans="1:5" x14ac:dyDescent="0.3">
      <c r="A1177" s="70" t="s">
        <v>67</v>
      </c>
      <c r="B1177" s="71" t="s">
        <v>42</v>
      </c>
      <c r="C1177" s="72">
        <v>0.14349999999999999</v>
      </c>
      <c r="D1177">
        <f>IF(Recherche!$D$1='Base poids'!A1177,1,0)</f>
        <v>0</v>
      </c>
      <c r="E1177">
        <f>IF(D1177=0,0,SUM($D$2:D1177))</f>
        <v>0</v>
      </c>
    </row>
    <row r="1178" spans="1:5" x14ac:dyDescent="0.3">
      <c r="A1178" s="70" t="s">
        <v>67</v>
      </c>
      <c r="B1178" s="71" t="s">
        <v>47</v>
      </c>
      <c r="C1178" s="72">
        <v>0.14169999999999999</v>
      </c>
      <c r="D1178">
        <f>IF(Recherche!$D$1='Base poids'!A1178,1,0)</f>
        <v>0</v>
      </c>
      <c r="E1178">
        <f>IF(D1178=0,0,SUM($D$2:D1178))</f>
        <v>0</v>
      </c>
    </row>
    <row r="1179" spans="1:5" x14ac:dyDescent="0.3">
      <c r="A1179" s="70" t="s">
        <v>235</v>
      </c>
      <c r="B1179" s="71" t="s">
        <v>47</v>
      </c>
      <c r="C1179" s="72">
        <v>0.36443732000000001</v>
      </c>
      <c r="D1179">
        <f>IF(Recherche!$D$1='Base poids'!A1179,1,0)</f>
        <v>0</v>
      </c>
      <c r="E1179">
        <f>IF(D1179=0,0,SUM($D$2:D1179))</f>
        <v>0</v>
      </c>
    </row>
    <row r="1180" spans="1:5" x14ac:dyDescent="0.3">
      <c r="A1180" s="70" t="s">
        <v>235</v>
      </c>
      <c r="B1180" s="73" t="s">
        <v>1410</v>
      </c>
      <c r="C1180" s="72">
        <v>0.20664796999999999</v>
      </c>
      <c r="D1180">
        <f>IF(Recherche!$D$1='Base poids'!A1180,1,0)</f>
        <v>0</v>
      </c>
      <c r="E1180">
        <f>IF(D1180=0,0,SUM($D$2:D1180))</f>
        <v>0</v>
      </c>
    </row>
    <row r="1181" spans="1:5" x14ac:dyDescent="0.3">
      <c r="A1181" s="70" t="s">
        <v>235</v>
      </c>
      <c r="B1181" s="71" t="s">
        <v>34</v>
      </c>
      <c r="C1181" s="72">
        <v>0.19543452</v>
      </c>
      <c r="D1181">
        <f>IF(Recherche!$D$1='Base poids'!A1181,1,0)</f>
        <v>0</v>
      </c>
      <c r="E1181">
        <f>IF(D1181=0,0,SUM($D$2:D1181))</f>
        <v>0</v>
      </c>
    </row>
    <row r="1182" spans="1:5" x14ac:dyDescent="0.3">
      <c r="A1182" s="70" t="s">
        <v>235</v>
      </c>
      <c r="B1182" s="71" t="s">
        <v>42</v>
      </c>
      <c r="C1182" s="72">
        <v>0.12014416999999999</v>
      </c>
      <c r="D1182">
        <f>IF(Recherche!$D$1='Base poids'!A1182,1,0)</f>
        <v>0</v>
      </c>
      <c r="E1182">
        <f>IF(D1182=0,0,SUM($D$2:D1182))</f>
        <v>0</v>
      </c>
    </row>
    <row r="1183" spans="1:5" x14ac:dyDescent="0.3">
      <c r="A1183" s="70" t="s">
        <v>235</v>
      </c>
      <c r="B1183" s="71" t="s">
        <v>31</v>
      </c>
      <c r="C1183" s="72">
        <v>0.11333600000000001</v>
      </c>
      <c r="D1183">
        <f>IF(Recherche!$D$1='Base poids'!A1183,1,0)</f>
        <v>0</v>
      </c>
      <c r="E1183">
        <f>IF(D1183=0,0,SUM($D$2:D1183))</f>
        <v>0</v>
      </c>
    </row>
    <row r="1184" spans="1:5" x14ac:dyDescent="0.3">
      <c r="A1184" s="70" t="s">
        <v>237</v>
      </c>
      <c r="B1184" s="71" t="s">
        <v>47</v>
      </c>
      <c r="C1184" s="72">
        <v>0.27294635</v>
      </c>
      <c r="D1184">
        <f>IF(Recherche!$D$1='Base poids'!A1184,1,0)</f>
        <v>0</v>
      </c>
      <c r="E1184">
        <f>IF(D1184=0,0,SUM($D$2:D1184))</f>
        <v>0</v>
      </c>
    </row>
    <row r="1185" spans="1:5" x14ac:dyDescent="0.3">
      <c r="A1185" s="70" t="s">
        <v>237</v>
      </c>
      <c r="B1185" s="73" t="s">
        <v>1410</v>
      </c>
      <c r="C1185" s="72">
        <v>0.23717511999999999</v>
      </c>
      <c r="D1185">
        <f>IF(Recherche!$D$1='Base poids'!A1185,1,0)</f>
        <v>0</v>
      </c>
      <c r="E1185">
        <f>IF(D1185=0,0,SUM($D$2:D1185))</f>
        <v>0</v>
      </c>
    </row>
    <row r="1186" spans="1:5" x14ac:dyDescent="0.3">
      <c r="A1186" s="70" t="s">
        <v>237</v>
      </c>
      <c r="B1186" s="71" t="s">
        <v>34</v>
      </c>
      <c r="C1186" s="72">
        <v>0.22656797000000001</v>
      </c>
      <c r="D1186">
        <f>IF(Recherche!$D$1='Base poids'!A1186,1,0)</f>
        <v>0</v>
      </c>
      <c r="E1186">
        <f>IF(D1186=0,0,SUM($D$2:D1186))</f>
        <v>0</v>
      </c>
    </row>
    <row r="1187" spans="1:5" x14ac:dyDescent="0.3">
      <c r="A1187" s="70" t="s">
        <v>237</v>
      </c>
      <c r="B1187" s="71" t="s">
        <v>42</v>
      </c>
      <c r="C1187" s="72">
        <v>0.17618157000000001</v>
      </c>
      <c r="D1187">
        <f>IF(Recherche!$D$1='Base poids'!A1187,1,0)</f>
        <v>0</v>
      </c>
      <c r="E1187">
        <f>IF(D1187=0,0,SUM($D$2:D1187))</f>
        <v>0</v>
      </c>
    </row>
    <row r="1188" spans="1:5" x14ac:dyDescent="0.3">
      <c r="A1188" s="70" t="s">
        <v>237</v>
      </c>
      <c r="B1188" s="71" t="s">
        <v>31</v>
      </c>
      <c r="C1188" s="72">
        <v>8.7128960000000005E-2</v>
      </c>
      <c r="D1188">
        <f>IF(Recherche!$D$1='Base poids'!A1188,1,0)</f>
        <v>0</v>
      </c>
      <c r="E1188">
        <f>IF(D1188=0,0,SUM($D$2:D1188))</f>
        <v>0</v>
      </c>
    </row>
    <row r="1189" spans="1:5" x14ac:dyDescent="0.3">
      <c r="A1189" s="70" t="s">
        <v>754</v>
      </c>
      <c r="B1189" s="71" t="s">
        <v>34</v>
      </c>
      <c r="C1189" s="72">
        <v>0.40839999999999999</v>
      </c>
      <c r="D1189">
        <f>IF(Recherche!$D$1='Base poids'!A1189,1,0)</f>
        <v>0</v>
      </c>
      <c r="E1189">
        <f>IF(D1189=0,0,SUM($D$2:D1189))</f>
        <v>0</v>
      </c>
    </row>
    <row r="1190" spans="1:5" x14ac:dyDescent="0.3">
      <c r="A1190" s="70" t="s">
        <v>754</v>
      </c>
      <c r="B1190" s="73" t="s">
        <v>1412</v>
      </c>
      <c r="C1190" s="72">
        <v>0.27839999999999998</v>
      </c>
      <c r="D1190">
        <f>IF(Recherche!$D$1='Base poids'!A1190,1,0)</f>
        <v>0</v>
      </c>
      <c r="E1190">
        <f>IF(D1190=0,0,SUM($D$2:D1190))</f>
        <v>0</v>
      </c>
    </row>
    <row r="1191" spans="1:5" x14ac:dyDescent="0.3">
      <c r="A1191" s="70" t="s">
        <v>754</v>
      </c>
      <c r="B1191" s="71" t="s">
        <v>31</v>
      </c>
      <c r="C1191" s="72">
        <v>0.2009</v>
      </c>
      <c r="D1191">
        <f>IF(Recherche!$D$1='Base poids'!A1191,1,0)</f>
        <v>0</v>
      </c>
      <c r="E1191">
        <f>IF(D1191=0,0,SUM($D$2:D1191))</f>
        <v>0</v>
      </c>
    </row>
    <row r="1192" spans="1:5" x14ac:dyDescent="0.3">
      <c r="A1192" s="70" t="s">
        <v>754</v>
      </c>
      <c r="B1192" s="71" t="s">
        <v>47</v>
      </c>
      <c r="C1192" s="72">
        <v>0.11219999999999999</v>
      </c>
      <c r="D1192">
        <f>IF(Recherche!$D$1='Base poids'!A1192,1,0)</f>
        <v>0</v>
      </c>
      <c r="E1192">
        <f>IF(D1192=0,0,SUM($D$2:D1192))</f>
        <v>0</v>
      </c>
    </row>
    <row r="1193" spans="1:5" x14ac:dyDescent="0.3">
      <c r="A1193" s="70" t="s">
        <v>622</v>
      </c>
      <c r="B1193" s="73" t="s">
        <v>1410</v>
      </c>
      <c r="C1193" s="72">
        <v>0.63009999999999999</v>
      </c>
      <c r="D1193">
        <f>IF(Recherche!$D$1='Base poids'!A1193,1,0)</f>
        <v>0</v>
      </c>
      <c r="E1193">
        <f>IF(D1193=0,0,SUM($D$2:D1193))</f>
        <v>0</v>
      </c>
    </row>
    <row r="1194" spans="1:5" x14ac:dyDescent="0.3">
      <c r="A1194" s="70" t="s">
        <v>622</v>
      </c>
      <c r="B1194" s="71" t="s">
        <v>47</v>
      </c>
      <c r="C1194" s="72">
        <v>0.36990000000000001</v>
      </c>
      <c r="D1194">
        <f>IF(Recherche!$D$1='Base poids'!A1194,1,0)</f>
        <v>0</v>
      </c>
      <c r="E1194">
        <f>IF(D1194=0,0,SUM($D$2:D1194))</f>
        <v>0</v>
      </c>
    </row>
    <row r="1195" spans="1:5" x14ac:dyDescent="0.3">
      <c r="A1195" s="70" t="s">
        <v>571</v>
      </c>
      <c r="B1195" s="73" t="s">
        <v>1417</v>
      </c>
      <c r="C1195" s="72">
        <v>0.27682586999999997</v>
      </c>
      <c r="D1195">
        <f>IF(Recherche!$D$1='Base poids'!A1195,1,0)</f>
        <v>0</v>
      </c>
      <c r="E1195">
        <f>IF(D1195=0,0,SUM($D$2:D1195))</f>
        <v>0</v>
      </c>
    </row>
    <row r="1196" spans="1:5" x14ac:dyDescent="0.3">
      <c r="A1196" s="70" t="s">
        <v>571</v>
      </c>
      <c r="B1196" s="71" t="s">
        <v>34</v>
      </c>
      <c r="C1196" s="72">
        <v>0.18087384000000001</v>
      </c>
      <c r="D1196">
        <f>IF(Recherche!$D$1='Base poids'!A1196,1,0)</f>
        <v>0</v>
      </c>
      <c r="E1196">
        <f>IF(D1196=0,0,SUM($D$2:D1196))</f>
        <v>0</v>
      </c>
    </row>
    <row r="1197" spans="1:5" x14ac:dyDescent="0.3">
      <c r="A1197" s="70" t="s">
        <v>571</v>
      </c>
      <c r="B1197" s="71" t="s">
        <v>42</v>
      </c>
      <c r="C1197" s="72">
        <v>0.16770186000000001</v>
      </c>
      <c r="D1197">
        <f>IF(Recherche!$D$1='Base poids'!A1197,1,0)</f>
        <v>0</v>
      </c>
      <c r="E1197">
        <f>IF(D1197=0,0,SUM($D$2:D1197))</f>
        <v>0</v>
      </c>
    </row>
    <row r="1198" spans="1:5" x14ac:dyDescent="0.3">
      <c r="A1198" s="70" t="s">
        <v>571</v>
      </c>
      <c r="B1198" s="71" t="s">
        <v>47</v>
      </c>
      <c r="C1198" s="72">
        <v>0.16298993000000001</v>
      </c>
      <c r="D1198">
        <f>IF(Recherche!$D$1='Base poids'!A1198,1,0)</f>
        <v>0</v>
      </c>
      <c r="E1198">
        <f>IF(D1198=0,0,SUM($D$2:D1198))</f>
        <v>0</v>
      </c>
    </row>
    <row r="1199" spans="1:5" x14ac:dyDescent="0.3">
      <c r="A1199" s="70" t="s">
        <v>571</v>
      </c>
      <c r="B1199" s="71" t="s">
        <v>31</v>
      </c>
      <c r="C1199" s="72">
        <v>0.12888198000000001</v>
      </c>
      <c r="D1199">
        <f>IF(Recherche!$D$1='Base poids'!A1199,1,0)</f>
        <v>0</v>
      </c>
      <c r="E1199">
        <f>IF(D1199=0,0,SUM($D$2:D1199))</f>
        <v>0</v>
      </c>
    </row>
    <row r="1200" spans="1:5" x14ac:dyDescent="0.3">
      <c r="A1200" s="70" t="s">
        <v>571</v>
      </c>
      <c r="B1200" s="71" t="s">
        <v>18</v>
      </c>
      <c r="C1200" s="72">
        <v>8.272649E-2</v>
      </c>
      <c r="D1200">
        <f>IF(Recherche!$D$1='Base poids'!A1200,1,0)</f>
        <v>0</v>
      </c>
      <c r="E1200">
        <f>IF(D1200=0,0,SUM($D$2:D1200))</f>
        <v>0</v>
      </c>
    </row>
    <row r="1201" spans="1:5" x14ac:dyDescent="0.3">
      <c r="A1201" s="70" t="s">
        <v>498</v>
      </c>
      <c r="B1201" s="71" t="s">
        <v>47</v>
      </c>
      <c r="C1201" s="72">
        <v>0.32223286000000001</v>
      </c>
      <c r="D1201">
        <f>IF(Recherche!$D$1='Base poids'!A1201,1,0)</f>
        <v>0</v>
      </c>
      <c r="E1201">
        <f>IF(D1201=0,0,SUM($D$2:D1201))</f>
        <v>0</v>
      </c>
    </row>
    <row r="1202" spans="1:5" x14ac:dyDescent="0.3">
      <c r="A1202" s="70" t="s">
        <v>498</v>
      </c>
      <c r="B1202" s="73" t="s">
        <v>1410</v>
      </c>
      <c r="C1202" s="72">
        <v>0.23477564000000001</v>
      </c>
      <c r="D1202">
        <f>IF(Recherche!$D$1='Base poids'!A1202,1,0)</f>
        <v>0</v>
      </c>
      <c r="E1202">
        <f>IF(D1202=0,0,SUM($D$2:D1202))</f>
        <v>0</v>
      </c>
    </row>
    <row r="1203" spans="1:5" x14ac:dyDescent="0.3">
      <c r="A1203" s="70" t="s">
        <v>498</v>
      </c>
      <c r="B1203" s="71" t="s">
        <v>34</v>
      </c>
      <c r="C1203" s="72">
        <v>0.22166161000000001</v>
      </c>
      <c r="D1203">
        <f>IF(Recherche!$D$1='Base poids'!A1203,1,0)</f>
        <v>0</v>
      </c>
      <c r="E1203">
        <f>IF(D1203=0,0,SUM($D$2:D1203))</f>
        <v>0</v>
      </c>
    </row>
    <row r="1204" spans="1:5" x14ac:dyDescent="0.3">
      <c r="A1204" s="70" t="s">
        <v>498</v>
      </c>
      <c r="B1204" s="71" t="s">
        <v>42</v>
      </c>
      <c r="C1204" s="72">
        <v>0.1559006</v>
      </c>
      <c r="D1204">
        <f>IF(Recherche!$D$1='Base poids'!A1204,1,0)</f>
        <v>0</v>
      </c>
      <c r="E1204">
        <f>IF(D1204=0,0,SUM($D$2:D1204))</f>
        <v>0</v>
      </c>
    </row>
    <row r="1205" spans="1:5" x14ac:dyDescent="0.3">
      <c r="A1205" s="70" t="s">
        <v>498</v>
      </c>
      <c r="B1205" s="71" t="s">
        <v>31</v>
      </c>
      <c r="C1205" s="72">
        <v>6.5429269999999998E-2</v>
      </c>
      <c r="D1205">
        <f>IF(Recherche!$D$1='Base poids'!A1205,1,0)</f>
        <v>0</v>
      </c>
      <c r="E1205">
        <f>IF(D1205=0,0,SUM($D$2:D1205))</f>
        <v>0</v>
      </c>
    </row>
    <row r="1206" spans="1:5" x14ac:dyDescent="0.3">
      <c r="A1206" s="70" t="s">
        <v>349</v>
      </c>
      <c r="B1206" s="73" t="s">
        <v>1419</v>
      </c>
      <c r="C1206" s="72">
        <v>0.43427452999999999</v>
      </c>
      <c r="D1206">
        <f>IF(Recherche!$D$1='Base poids'!A1206,1,0)</f>
        <v>0</v>
      </c>
      <c r="E1206">
        <f>IF(D1206=0,0,SUM($D$2:D1206))</f>
        <v>0</v>
      </c>
    </row>
    <row r="1207" spans="1:5" x14ac:dyDescent="0.3">
      <c r="A1207" s="70" t="s">
        <v>349</v>
      </c>
      <c r="B1207" s="71" t="s">
        <v>34</v>
      </c>
      <c r="C1207" s="72">
        <v>0.37441569000000002</v>
      </c>
      <c r="D1207">
        <f>IF(Recherche!$D$1='Base poids'!A1207,1,0)</f>
        <v>0</v>
      </c>
      <c r="E1207">
        <f>IF(D1207=0,0,SUM($D$2:D1207))</f>
        <v>0</v>
      </c>
    </row>
    <row r="1208" spans="1:5" x14ac:dyDescent="0.3">
      <c r="A1208" s="70" t="s">
        <v>349</v>
      </c>
      <c r="B1208" s="71" t="s">
        <v>47</v>
      </c>
      <c r="C1208" s="72">
        <v>0.19130976</v>
      </c>
      <c r="D1208">
        <f>IF(Recherche!$D$1='Base poids'!A1208,1,0)</f>
        <v>0</v>
      </c>
      <c r="E1208">
        <f>IF(D1208=0,0,SUM($D$2:D1208))</f>
        <v>0</v>
      </c>
    </row>
    <row r="1209" spans="1:5" x14ac:dyDescent="0.3">
      <c r="A1209" s="70" t="s">
        <v>756</v>
      </c>
      <c r="B1209" s="71" t="s">
        <v>34</v>
      </c>
      <c r="C1209" s="72">
        <v>0.36649999999999999</v>
      </c>
      <c r="D1209">
        <f>IF(Recherche!$D$1='Base poids'!A1209,1,0)</f>
        <v>0</v>
      </c>
      <c r="E1209">
        <f>IF(D1209=0,0,SUM($D$2:D1209))</f>
        <v>0</v>
      </c>
    </row>
    <row r="1210" spans="1:5" x14ac:dyDescent="0.3">
      <c r="A1210" s="70" t="s">
        <v>756</v>
      </c>
      <c r="B1210" s="73" t="s">
        <v>1412</v>
      </c>
      <c r="C1210" s="72">
        <v>0.32900000000000001</v>
      </c>
      <c r="D1210">
        <f>IF(Recherche!$D$1='Base poids'!A1210,1,0)</f>
        <v>0</v>
      </c>
      <c r="E1210">
        <f>IF(D1210=0,0,SUM($D$2:D1210))</f>
        <v>0</v>
      </c>
    </row>
    <row r="1211" spans="1:5" x14ac:dyDescent="0.3">
      <c r="A1211" s="70" t="s">
        <v>756</v>
      </c>
      <c r="B1211" s="71" t="s">
        <v>47</v>
      </c>
      <c r="C1211" s="72">
        <v>0.15959999999999999</v>
      </c>
      <c r="D1211">
        <f>IF(Recherche!$D$1='Base poids'!A1211,1,0)</f>
        <v>0</v>
      </c>
      <c r="E1211">
        <f>IF(D1211=0,0,SUM($D$2:D1211))</f>
        <v>0</v>
      </c>
    </row>
    <row r="1212" spans="1:5" x14ac:dyDescent="0.3">
      <c r="A1212" s="70" t="s">
        <v>756</v>
      </c>
      <c r="B1212" s="71" t="s">
        <v>31</v>
      </c>
      <c r="C1212" s="72">
        <v>0.14480000000000001</v>
      </c>
      <c r="D1212">
        <f>IF(Recherche!$D$1='Base poids'!A1212,1,0)</f>
        <v>0</v>
      </c>
      <c r="E1212">
        <f>IF(D1212=0,0,SUM($D$2:D1212))</f>
        <v>0</v>
      </c>
    </row>
    <row r="1213" spans="1:5" x14ac:dyDescent="0.3">
      <c r="A1213" s="70" t="s">
        <v>500</v>
      </c>
      <c r="B1213" s="71" t="s">
        <v>34</v>
      </c>
      <c r="C1213" s="72">
        <v>0.27829663999999998</v>
      </c>
      <c r="D1213">
        <f>IF(Recherche!$D$1='Base poids'!A1213,1,0)</f>
        <v>0</v>
      </c>
      <c r="E1213">
        <f>IF(D1213=0,0,SUM($D$2:D1213))</f>
        <v>0</v>
      </c>
    </row>
    <row r="1214" spans="1:5" x14ac:dyDescent="0.3">
      <c r="A1214" s="70" t="s">
        <v>500</v>
      </c>
      <c r="B1214" s="73" t="s">
        <v>1409</v>
      </c>
      <c r="C1214" s="72">
        <v>0.27087733000000003</v>
      </c>
      <c r="D1214">
        <f>IF(Recherche!$D$1='Base poids'!A1214,1,0)</f>
        <v>0</v>
      </c>
      <c r="E1214">
        <f>IF(D1214=0,0,SUM($D$2:D1214))</f>
        <v>0</v>
      </c>
    </row>
    <row r="1215" spans="1:5" x14ac:dyDescent="0.3">
      <c r="A1215" s="70" t="s">
        <v>500</v>
      </c>
      <c r="B1215" s="71" t="s">
        <v>47</v>
      </c>
      <c r="C1215" s="72">
        <v>0.17907872</v>
      </c>
      <c r="D1215">
        <f>IF(Recherche!$D$1='Base poids'!A1215,1,0)</f>
        <v>0</v>
      </c>
      <c r="E1215">
        <f>IF(D1215=0,0,SUM($D$2:D1215))</f>
        <v>0</v>
      </c>
    </row>
    <row r="1216" spans="1:5" x14ac:dyDescent="0.3">
      <c r="A1216" s="70" t="s">
        <v>500</v>
      </c>
      <c r="B1216" s="71" t="s">
        <v>18</v>
      </c>
      <c r="C1216" s="72">
        <v>0.15973034</v>
      </c>
      <c r="D1216">
        <f>IF(Recherche!$D$1='Base poids'!A1216,1,0)</f>
        <v>0</v>
      </c>
      <c r="E1216">
        <f>IF(D1216=0,0,SUM($D$2:D1216))</f>
        <v>0</v>
      </c>
    </row>
    <row r="1217" spans="1:5" x14ac:dyDescent="0.3">
      <c r="A1217" s="70" t="s">
        <v>500</v>
      </c>
      <c r="B1217" s="71" t="s">
        <v>42</v>
      </c>
      <c r="C1217" s="72">
        <v>0.11201694</v>
      </c>
      <c r="D1217">
        <f>IF(Recherche!$D$1='Base poids'!A1217,1,0)</f>
        <v>0</v>
      </c>
      <c r="E1217">
        <f>IF(D1217=0,0,SUM($D$2:D1217))</f>
        <v>0</v>
      </c>
    </row>
    <row r="1218" spans="1:5" x14ac:dyDescent="0.3">
      <c r="A1218" s="70" t="s">
        <v>758</v>
      </c>
      <c r="B1218" s="71" t="s">
        <v>34</v>
      </c>
      <c r="C1218" s="72">
        <v>0.41739999999999999</v>
      </c>
      <c r="D1218">
        <f>IF(Recherche!$D$1='Base poids'!A1218,1,0)</f>
        <v>0</v>
      </c>
      <c r="E1218">
        <f>IF(D1218=0,0,SUM($D$2:D1218))</f>
        <v>0</v>
      </c>
    </row>
    <row r="1219" spans="1:5" x14ac:dyDescent="0.3">
      <c r="A1219" s="70" t="s">
        <v>758</v>
      </c>
      <c r="B1219" s="73" t="s">
        <v>1412</v>
      </c>
      <c r="C1219" s="72">
        <v>0.19650000000000001</v>
      </c>
      <c r="D1219">
        <f>IF(Recherche!$D$1='Base poids'!A1219,1,0)</f>
        <v>0</v>
      </c>
      <c r="E1219">
        <f>IF(D1219=0,0,SUM($D$2:D1219))</f>
        <v>0</v>
      </c>
    </row>
    <row r="1220" spans="1:5" x14ac:dyDescent="0.3">
      <c r="A1220" s="70" t="s">
        <v>758</v>
      </c>
      <c r="B1220" s="71" t="s">
        <v>31</v>
      </c>
      <c r="C1220" s="72">
        <v>0.19209999999999999</v>
      </c>
      <c r="D1220">
        <f>IF(Recherche!$D$1='Base poids'!A1220,1,0)</f>
        <v>0</v>
      </c>
      <c r="E1220">
        <f>IF(D1220=0,0,SUM($D$2:D1220))</f>
        <v>0</v>
      </c>
    </row>
    <row r="1221" spans="1:5" x14ac:dyDescent="0.3">
      <c r="A1221" s="70" t="s">
        <v>758</v>
      </c>
      <c r="B1221" s="71" t="s">
        <v>18</v>
      </c>
      <c r="C1221" s="72">
        <v>9.8199999999999996E-2</v>
      </c>
      <c r="D1221">
        <f>IF(Recherche!$D$1='Base poids'!A1221,1,0)</f>
        <v>0</v>
      </c>
      <c r="E1221">
        <f>IF(D1221=0,0,SUM($D$2:D1221))</f>
        <v>0</v>
      </c>
    </row>
    <row r="1222" spans="1:5" x14ac:dyDescent="0.3">
      <c r="A1222" s="70" t="s">
        <v>758</v>
      </c>
      <c r="B1222" s="71" t="s">
        <v>47</v>
      </c>
      <c r="C1222" s="72">
        <v>9.5699999999999993E-2</v>
      </c>
      <c r="D1222">
        <f>IF(Recherche!$D$1='Base poids'!A1222,1,0)</f>
        <v>0</v>
      </c>
      <c r="E1222">
        <f>IF(D1222=0,0,SUM($D$2:D1222))</f>
        <v>0</v>
      </c>
    </row>
    <row r="1223" spans="1:5" x14ac:dyDescent="0.3">
      <c r="A1223" s="70" t="s">
        <v>760</v>
      </c>
      <c r="B1223" s="71" t="s">
        <v>14</v>
      </c>
      <c r="C1223" s="72">
        <v>0.5333</v>
      </c>
      <c r="D1223">
        <f>IF(Recherche!$D$1='Base poids'!A1223,1,0)</f>
        <v>0</v>
      </c>
      <c r="E1223">
        <f>IF(D1223=0,0,SUM($D$2:D1223))</f>
        <v>0</v>
      </c>
    </row>
    <row r="1224" spans="1:5" x14ac:dyDescent="0.3">
      <c r="A1224" s="70" t="s">
        <v>760</v>
      </c>
      <c r="B1224" s="71" t="s">
        <v>7</v>
      </c>
      <c r="C1224" s="72">
        <v>0.37369999999999998</v>
      </c>
      <c r="D1224">
        <f>IF(Recherche!$D$1='Base poids'!A1224,1,0)</f>
        <v>0</v>
      </c>
      <c r="E1224">
        <f>IF(D1224=0,0,SUM($D$2:D1224))</f>
        <v>0</v>
      </c>
    </row>
    <row r="1225" spans="1:5" x14ac:dyDescent="0.3">
      <c r="A1225" s="70" t="s">
        <v>760</v>
      </c>
      <c r="B1225" s="71" t="s">
        <v>47</v>
      </c>
      <c r="C1225" s="72">
        <v>9.2899999999999996E-2</v>
      </c>
      <c r="D1225">
        <f>IF(Recherche!$D$1='Base poids'!A1225,1,0)</f>
        <v>0</v>
      </c>
      <c r="E1225">
        <f>IF(D1225=0,0,SUM($D$2:D1225))</f>
        <v>0</v>
      </c>
    </row>
    <row r="1226" spans="1:5" x14ac:dyDescent="0.3">
      <c r="A1226" s="70" t="s">
        <v>624</v>
      </c>
      <c r="B1226" s="71" t="s">
        <v>34</v>
      </c>
      <c r="C1226" s="72">
        <v>0.45</v>
      </c>
      <c r="D1226">
        <f>IF(Recherche!$D$1='Base poids'!A1226,1,0)</f>
        <v>0</v>
      </c>
      <c r="E1226">
        <f>IF(D1226=0,0,SUM($D$2:D1226))</f>
        <v>0</v>
      </c>
    </row>
    <row r="1227" spans="1:5" x14ac:dyDescent="0.3">
      <c r="A1227" s="70" t="s">
        <v>624</v>
      </c>
      <c r="B1227" s="71" t="s">
        <v>47</v>
      </c>
      <c r="C1227" s="72">
        <v>0.25</v>
      </c>
      <c r="D1227">
        <f>IF(Recherche!$D$1='Base poids'!A1227,1,0)</f>
        <v>0</v>
      </c>
      <c r="E1227">
        <f>IF(D1227=0,0,SUM($D$2:D1227))</f>
        <v>0</v>
      </c>
    </row>
    <row r="1228" spans="1:5" x14ac:dyDescent="0.3">
      <c r="A1228" s="70" t="s">
        <v>624</v>
      </c>
      <c r="B1228" s="71" t="s">
        <v>42</v>
      </c>
      <c r="C1228" s="72">
        <v>0.15</v>
      </c>
      <c r="D1228">
        <f>IF(Recherche!$D$1='Base poids'!A1228,1,0)</f>
        <v>0</v>
      </c>
      <c r="E1228">
        <f>IF(D1228=0,0,SUM($D$2:D1228))</f>
        <v>0</v>
      </c>
    </row>
    <row r="1229" spans="1:5" x14ac:dyDescent="0.3">
      <c r="A1229" s="70" t="s">
        <v>624</v>
      </c>
      <c r="B1229" s="71" t="s">
        <v>18</v>
      </c>
      <c r="C1229" s="72">
        <v>0.15</v>
      </c>
      <c r="D1229">
        <f>IF(Recherche!$D$1='Base poids'!A1229,1,0)</f>
        <v>0</v>
      </c>
      <c r="E1229">
        <f>IF(D1229=0,0,SUM($D$2:D1229))</f>
        <v>0</v>
      </c>
    </row>
    <row r="1230" spans="1:5" x14ac:dyDescent="0.3">
      <c r="A1230" s="70" t="s">
        <v>239</v>
      </c>
      <c r="B1230" s="73" t="s">
        <v>1413</v>
      </c>
      <c r="C1230" s="72">
        <v>0.41774109999999998</v>
      </c>
      <c r="D1230">
        <f>IF(Recherche!$D$1='Base poids'!A1230,1,0)</f>
        <v>0</v>
      </c>
      <c r="E1230">
        <f>IF(D1230=0,0,SUM($D$2:D1230))</f>
        <v>0</v>
      </c>
    </row>
    <row r="1231" spans="1:5" x14ac:dyDescent="0.3">
      <c r="A1231" s="70" t="s">
        <v>239</v>
      </c>
      <c r="B1231" s="71" t="s">
        <v>18</v>
      </c>
      <c r="C1231" s="72">
        <v>0.22743682000000001</v>
      </c>
      <c r="D1231">
        <f>IF(Recherche!$D$1='Base poids'!A1231,1,0)</f>
        <v>0</v>
      </c>
      <c r="E1231">
        <f>IF(D1231=0,0,SUM($D$2:D1231))</f>
        <v>0</v>
      </c>
    </row>
    <row r="1232" spans="1:5" x14ac:dyDescent="0.3">
      <c r="A1232" s="70" t="s">
        <v>239</v>
      </c>
      <c r="B1232" s="71" t="s">
        <v>34</v>
      </c>
      <c r="C1232" s="72">
        <v>0.19443010999999999</v>
      </c>
      <c r="D1232">
        <f>IF(Recherche!$D$1='Base poids'!A1232,1,0)</f>
        <v>0</v>
      </c>
      <c r="E1232">
        <f>IF(D1232=0,0,SUM($D$2:D1232))</f>
        <v>0</v>
      </c>
    </row>
    <row r="1233" spans="1:5" x14ac:dyDescent="0.3">
      <c r="A1233" s="70" t="s">
        <v>239</v>
      </c>
      <c r="B1233" s="71" t="s">
        <v>47</v>
      </c>
      <c r="C1233" s="72">
        <v>9.7988649999999997E-2</v>
      </c>
      <c r="D1233">
        <f>IF(Recherche!$D$1='Base poids'!A1233,1,0)</f>
        <v>0</v>
      </c>
      <c r="E1233">
        <f>IF(D1233=0,0,SUM($D$2:D1233))</f>
        <v>0</v>
      </c>
    </row>
    <row r="1234" spans="1:5" x14ac:dyDescent="0.3">
      <c r="A1234" s="70" t="s">
        <v>239</v>
      </c>
      <c r="B1234" s="71" t="s">
        <v>31</v>
      </c>
      <c r="C1234" s="72">
        <v>6.2403300000000002E-2</v>
      </c>
      <c r="D1234">
        <f>IF(Recherche!$D$1='Base poids'!A1234,1,0)</f>
        <v>0</v>
      </c>
      <c r="E1234">
        <f>IF(D1234=0,0,SUM($D$2:D1234))</f>
        <v>0</v>
      </c>
    </row>
    <row r="1235" spans="1:5" x14ac:dyDescent="0.3">
      <c r="A1235" s="70" t="s">
        <v>502</v>
      </c>
      <c r="B1235" s="71" t="s">
        <v>34</v>
      </c>
      <c r="C1235" s="72">
        <v>0.26197515999999998</v>
      </c>
      <c r="D1235">
        <f>IF(Recherche!$D$1='Base poids'!A1235,1,0)</f>
        <v>0</v>
      </c>
      <c r="E1235">
        <f>IF(D1235=0,0,SUM($D$2:D1235))</f>
        <v>0</v>
      </c>
    </row>
    <row r="1236" spans="1:5" x14ac:dyDescent="0.3">
      <c r="A1236" s="70" t="s">
        <v>502</v>
      </c>
      <c r="B1236" s="71" t="s">
        <v>18</v>
      </c>
      <c r="C1236" s="72">
        <v>0.24305144000000001</v>
      </c>
      <c r="D1236">
        <f>IF(Recherche!$D$1='Base poids'!A1236,1,0)</f>
        <v>0</v>
      </c>
      <c r="E1236">
        <f>IF(D1236=0,0,SUM($D$2:D1236))</f>
        <v>0</v>
      </c>
    </row>
    <row r="1237" spans="1:5" x14ac:dyDescent="0.3">
      <c r="A1237" s="70" t="s">
        <v>502</v>
      </c>
      <c r="B1237" s="73" t="s">
        <v>1417</v>
      </c>
      <c r="C1237" s="72">
        <v>0.23063275999999999</v>
      </c>
      <c r="D1237">
        <f>IF(Recherche!$D$1='Base poids'!A1237,1,0)</f>
        <v>0</v>
      </c>
      <c r="E1237">
        <f>IF(D1237=0,0,SUM($D$2:D1237))</f>
        <v>0</v>
      </c>
    </row>
    <row r="1238" spans="1:5" x14ac:dyDescent="0.3">
      <c r="A1238" s="70" t="s">
        <v>502</v>
      </c>
      <c r="B1238" s="71" t="s">
        <v>47</v>
      </c>
      <c r="C1238" s="72">
        <v>0.13956238000000001</v>
      </c>
      <c r="D1238">
        <f>IF(Recherche!$D$1='Base poids'!A1238,1,0)</f>
        <v>0</v>
      </c>
      <c r="E1238">
        <f>IF(D1238=0,0,SUM($D$2:D1238))</f>
        <v>0</v>
      </c>
    </row>
    <row r="1239" spans="1:5" x14ac:dyDescent="0.3">
      <c r="A1239" s="70" t="s">
        <v>502</v>
      </c>
      <c r="B1239" s="71" t="s">
        <v>42</v>
      </c>
      <c r="C1239" s="72">
        <v>0.11058545</v>
      </c>
      <c r="D1239">
        <f>IF(Recherche!$D$1='Base poids'!A1239,1,0)</f>
        <v>0</v>
      </c>
      <c r="E1239">
        <f>IF(D1239=0,0,SUM($D$2:D1239))</f>
        <v>0</v>
      </c>
    </row>
    <row r="1240" spans="1:5" x14ac:dyDescent="0.3">
      <c r="A1240" s="70" t="s">
        <v>502</v>
      </c>
      <c r="B1240" s="71" t="s">
        <v>31</v>
      </c>
      <c r="C1240" s="72">
        <v>1.419278E-2</v>
      </c>
      <c r="D1240">
        <f>IF(Recherche!$D$1='Base poids'!A1240,1,0)</f>
        <v>0</v>
      </c>
      <c r="E1240">
        <f>IF(D1240=0,0,SUM($D$2:D1240))</f>
        <v>0</v>
      </c>
    </row>
    <row r="1241" spans="1:5" x14ac:dyDescent="0.3">
      <c r="A1241" s="70" t="s">
        <v>351</v>
      </c>
      <c r="B1241" s="73" t="s">
        <v>1419</v>
      </c>
      <c r="C1241" s="72">
        <v>0.47408962999999998</v>
      </c>
      <c r="D1241">
        <f>IF(Recherche!$D$1='Base poids'!A1241,1,0)</f>
        <v>0</v>
      </c>
      <c r="E1241">
        <f>IF(D1241=0,0,SUM($D$2:D1241))</f>
        <v>0</v>
      </c>
    </row>
    <row r="1242" spans="1:5" x14ac:dyDescent="0.3">
      <c r="A1242" s="70" t="s">
        <v>351</v>
      </c>
      <c r="B1242" s="71" t="s">
        <v>34</v>
      </c>
      <c r="C1242" s="72">
        <v>0.36694676999999998</v>
      </c>
      <c r="D1242">
        <f>IF(Recherche!$D$1='Base poids'!A1242,1,0)</f>
        <v>0</v>
      </c>
      <c r="E1242">
        <f>IF(D1242=0,0,SUM($D$2:D1242))</f>
        <v>0</v>
      </c>
    </row>
    <row r="1243" spans="1:5" x14ac:dyDescent="0.3">
      <c r="A1243" s="70" t="s">
        <v>351</v>
      </c>
      <c r="B1243" s="71" t="s">
        <v>47</v>
      </c>
      <c r="C1243" s="72">
        <v>0.15896357999999999</v>
      </c>
      <c r="D1243">
        <f>IF(Recherche!$D$1='Base poids'!A1243,1,0)</f>
        <v>0</v>
      </c>
      <c r="E1243">
        <f>IF(D1243=0,0,SUM($D$2:D1243))</f>
        <v>0</v>
      </c>
    </row>
    <row r="1244" spans="1:5" x14ac:dyDescent="0.3">
      <c r="A1244" s="70" t="s">
        <v>762</v>
      </c>
      <c r="B1244" s="71" t="s">
        <v>34</v>
      </c>
      <c r="C1244" s="72">
        <v>0.34799999999999998</v>
      </c>
      <c r="D1244">
        <f>IF(Recherche!$D$1='Base poids'!A1244,1,0)</f>
        <v>0</v>
      </c>
      <c r="E1244">
        <f>IF(D1244=0,0,SUM($D$2:D1244))</f>
        <v>0</v>
      </c>
    </row>
    <row r="1245" spans="1:5" x14ac:dyDescent="0.3">
      <c r="A1245" s="70" t="s">
        <v>762</v>
      </c>
      <c r="B1245" s="73" t="s">
        <v>1412</v>
      </c>
      <c r="C1245" s="72">
        <v>0.29849999999999999</v>
      </c>
      <c r="D1245">
        <f>IF(Recherche!$D$1='Base poids'!A1245,1,0)</f>
        <v>0</v>
      </c>
      <c r="E1245">
        <f>IF(D1245=0,0,SUM($D$2:D1245))</f>
        <v>0</v>
      </c>
    </row>
    <row r="1246" spans="1:5" x14ac:dyDescent="0.3">
      <c r="A1246" s="70" t="s">
        <v>762</v>
      </c>
      <c r="B1246" s="71" t="s">
        <v>31</v>
      </c>
      <c r="C1246" s="72">
        <v>0.2218</v>
      </c>
      <c r="D1246">
        <f>IF(Recherche!$D$1='Base poids'!A1246,1,0)</f>
        <v>0</v>
      </c>
      <c r="E1246">
        <f>IF(D1246=0,0,SUM($D$2:D1246))</f>
        <v>0</v>
      </c>
    </row>
    <row r="1247" spans="1:5" x14ac:dyDescent="0.3">
      <c r="A1247" s="70" t="s">
        <v>762</v>
      </c>
      <c r="B1247" s="71" t="s">
        <v>47</v>
      </c>
      <c r="C1247" s="72">
        <v>0.13170000000000001</v>
      </c>
      <c r="D1247">
        <f>IF(Recherche!$D$1='Base poids'!A1247,1,0)</f>
        <v>0</v>
      </c>
      <c r="E1247">
        <f>IF(D1247=0,0,SUM($D$2:D1247))</f>
        <v>0</v>
      </c>
    </row>
    <row r="1248" spans="1:5" x14ac:dyDescent="0.3">
      <c r="A1248" s="70" t="s">
        <v>764</v>
      </c>
      <c r="B1248" s="73" t="s">
        <v>1412</v>
      </c>
      <c r="C1248" s="72">
        <v>0.67269999999999996</v>
      </c>
      <c r="D1248">
        <f>IF(Recherche!$D$1='Base poids'!A1248,1,0)</f>
        <v>0</v>
      </c>
      <c r="E1248">
        <f>IF(D1248=0,0,SUM($D$2:D1248))</f>
        <v>0</v>
      </c>
    </row>
    <row r="1249" spans="1:5" x14ac:dyDescent="0.3">
      <c r="A1249" s="70" t="s">
        <v>764</v>
      </c>
      <c r="B1249" s="71" t="s">
        <v>42</v>
      </c>
      <c r="C1249" s="72">
        <v>0.32729999999999998</v>
      </c>
      <c r="D1249">
        <f>IF(Recherche!$D$1='Base poids'!A1249,1,0)</f>
        <v>0</v>
      </c>
      <c r="E1249">
        <f>IF(D1249=0,0,SUM($D$2:D1249))</f>
        <v>0</v>
      </c>
    </row>
    <row r="1250" spans="1:5" x14ac:dyDescent="0.3">
      <c r="A1250" s="70" t="s">
        <v>504</v>
      </c>
      <c r="B1250" s="71" t="s">
        <v>34</v>
      </c>
      <c r="C1250" s="72">
        <v>0.25274564999999999</v>
      </c>
      <c r="D1250">
        <f>IF(Recherche!$D$1='Base poids'!A1250,1,0)</f>
        <v>0</v>
      </c>
      <c r="E1250">
        <f>IF(D1250=0,0,SUM($D$2:D1250))</f>
        <v>0</v>
      </c>
    </row>
    <row r="1251" spans="1:5" x14ac:dyDescent="0.3">
      <c r="A1251" s="70" t="s">
        <v>504</v>
      </c>
      <c r="B1251" s="71" t="s">
        <v>47</v>
      </c>
      <c r="C1251" s="72">
        <v>0.24314495</v>
      </c>
      <c r="D1251">
        <f>IF(Recherche!$D$1='Base poids'!A1251,1,0)</f>
        <v>0</v>
      </c>
      <c r="E1251">
        <f>IF(D1251=0,0,SUM($D$2:D1251))</f>
        <v>0</v>
      </c>
    </row>
    <row r="1252" spans="1:5" x14ac:dyDescent="0.3">
      <c r="A1252" s="70" t="s">
        <v>504</v>
      </c>
      <c r="B1252" s="73" t="s">
        <v>1414</v>
      </c>
      <c r="C1252" s="72">
        <v>0.19761437000000001</v>
      </c>
      <c r="D1252">
        <f>IF(Recherche!$D$1='Base poids'!A1252,1,0)</f>
        <v>0</v>
      </c>
      <c r="E1252">
        <f>IF(D1252=0,0,SUM($D$2:D1252))</f>
        <v>0</v>
      </c>
    </row>
    <row r="1253" spans="1:5" x14ac:dyDescent="0.3">
      <c r="A1253" s="70" t="s">
        <v>504</v>
      </c>
      <c r="B1253" s="71" t="s">
        <v>42</v>
      </c>
      <c r="C1253" s="72">
        <v>0.14481052999999999</v>
      </c>
      <c r="D1253">
        <f>IF(Recherche!$D$1='Base poids'!A1253,1,0)</f>
        <v>0</v>
      </c>
      <c r="E1253">
        <f>IF(D1253=0,0,SUM($D$2:D1253))</f>
        <v>0</v>
      </c>
    </row>
    <row r="1254" spans="1:5" x14ac:dyDescent="0.3">
      <c r="A1254" s="70" t="s">
        <v>504</v>
      </c>
      <c r="B1254" s="71" t="s">
        <v>1241</v>
      </c>
      <c r="C1254" s="72">
        <v>0.12313622</v>
      </c>
      <c r="D1254">
        <f>IF(Recherche!$D$1='Base poids'!A1254,1,0)</f>
        <v>0</v>
      </c>
      <c r="E1254">
        <f>IF(D1254=0,0,SUM($D$2:D1254))</f>
        <v>0</v>
      </c>
    </row>
    <row r="1255" spans="1:5" x14ac:dyDescent="0.3">
      <c r="A1255" s="70" t="s">
        <v>504</v>
      </c>
      <c r="B1255" s="71" t="s">
        <v>31</v>
      </c>
      <c r="C1255" s="72">
        <v>3.8548249999999999E-2</v>
      </c>
      <c r="D1255">
        <f>IF(Recherche!$D$1='Base poids'!A1255,1,0)</f>
        <v>0</v>
      </c>
      <c r="E1255">
        <f>IF(D1255=0,0,SUM($D$2:D1255))</f>
        <v>0</v>
      </c>
    </row>
    <row r="1256" spans="1:5" x14ac:dyDescent="0.3">
      <c r="A1256" s="70" t="s">
        <v>353</v>
      </c>
      <c r="B1256" s="71" t="s">
        <v>26</v>
      </c>
      <c r="C1256" s="72">
        <v>0.4879</v>
      </c>
      <c r="D1256">
        <f>IF(Recherche!$D$1='Base poids'!A1256,1,0)</f>
        <v>0</v>
      </c>
      <c r="E1256">
        <f>IF(D1256=0,0,SUM($D$2:D1256))</f>
        <v>0</v>
      </c>
    </row>
    <row r="1257" spans="1:5" x14ac:dyDescent="0.3">
      <c r="A1257" s="70">
        <v>2395</v>
      </c>
      <c r="B1257" s="71" t="s">
        <v>52</v>
      </c>
      <c r="C1257" s="72">
        <v>0.18609999999999999</v>
      </c>
      <c r="D1257">
        <f>IF(Recherche!$D$1='Base poids'!A1257,1,0)</f>
        <v>0</v>
      </c>
      <c r="E1257">
        <f>IF(D1257=0,0,SUM($D$2:D1257))</f>
        <v>0</v>
      </c>
    </row>
    <row r="1258" spans="1:5" x14ac:dyDescent="0.3">
      <c r="A1258" s="70" t="s">
        <v>353</v>
      </c>
      <c r="B1258" s="71" t="s">
        <v>18</v>
      </c>
      <c r="C1258" s="72">
        <v>0.17367427999999999</v>
      </c>
      <c r="D1258">
        <f>IF(Recherche!$D$1='Base poids'!A1258,1,0)</f>
        <v>0</v>
      </c>
      <c r="E1258">
        <f>IF(D1258=0,0,SUM($D$2:D1258))</f>
        <v>0</v>
      </c>
    </row>
    <row r="1259" spans="1:5" x14ac:dyDescent="0.3">
      <c r="A1259" s="70" t="s">
        <v>353</v>
      </c>
      <c r="B1259" s="71" t="s">
        <v>34</v>
      </c>
      <c r="C1259" s="72">
        <v>0.15233724000000001</v>
      </c>
      <c r="D1259">
        <f>IF(Recherche!$D$1='Base poids'!A1259,1,0)</f>
        <v>0</v>
      </c>
      <c r="E1259">
        <f>IF(D1259=0,0,SUM($D$2:D1259))</f>
        <v>0</v>
      </c>
    </row>
    <row r="1260" spans="1:5" x14ac:dyDescent="0.3">
      <c r="A1260" s="70">
        <v>2397</v>
      </c>
      <c r="B1260" s="73" t="s">
        <v>1414</v>
      </c>
      <c r="C1260" s="72">
        <v>0.76190000000000002</v>
      </c>
      <c r="D1260">
        <f>IF(Recherche!$D$1='Base poids'!A1260,1,0)</f>
        <v>0</v>
      </c>
      <c r="E1260">
        <f>IF(D1260=0,0,SUM($D$2:D1260))</f>
        <v>0</v>
      </c>
    </row>
    <row r="1261" spans="1:5" x14ac:dyDescent="0.3">
      <c r="A1261" s="70">
        <v>2397</v>
      </c>
      <c r="B1261" s="71" t="s">
        <v>42</v>
      </c>
      <c r="C1261" s="72">
        <v>9.5200000000000007E-2</v>
      </c>
      <c r="D1261">
        <f>IF(Recherche!$D$1='Base poids'!A1261,1,0)</f>
        <v>0</v>
      </c>
      <c r="E1261">
        <f>IF(D1261=0,0,SUM($D$2:D1261))</f>
        <v>0</v>
      </c>
    </row>
    <row r="1262" spans="1:5" x14ac:dyDescent="0.3">
      <c r="A1262" s="70">
        <v>2397</v>
      </c>
      <c r="B1262" s="71" t="s">
        <v>18</v>
      </c>
      <c r="C1262" s="72">
        <v>9.5200000000000007E-2</v>
      </c>
      <c r="D1262">
        <f>IF(Recherche!$D$1='Base poids'!A1262,1,0)</f>
        <v>0</v>
      </c>
      <c r="E1262">
        <f>IF(D1262=0,0,SUM($D$2:D1262))</f>
        <v>0</v>
      </c>
    </row>
    <row r="1263" spans="1:5" x14ac:dyDescent="0.3">
      <c r="A1263" s="70">
        <v>2397</v>
      </c>
      <c r="B1263" s="71" t="s">
        <v>31</v>
      </c>
      <c r="C1263" s="72">
        <v>4.7600000000000003E-2</v>
      </c>
      <c r="D1263">
        <f>IF(Recherche!$D$1='Base poids'!A1263,1,0)</f>
        <v>0</v>
      </c>
      <c r="E1263">
        <f>IF(D1263=0,0,SUM($D$2:D1263))</f>
        <v>0</v>
      </c>
    </row>
    <row r="1264" spans="1:5" x14ac:dyDescent="0.3">
      <c r="A1264" s="70" t="s">
        <v>606</v>
      </c>
      <c r="B1264" s="71" t="s">
        <v>14</v>
      </c>
      <c r="C1264" s="72">
        <v>0.65769999999999995</v>
      </c>
      <c r="D1264">
        <f>IF(Recherche!$D$1='Base poids'!A1264,1,0)</f>
        <v>0</v>
      </c>
      <c r="E1264">
        <f>IF(D1264=0,0,SUM($D$2:D1264))</f>
        <v>0</v>
      </c>
    </row>
    <row r="1265" spans="1:5" x14ac:dyDescent="0.3">
      <c r="A1265" s="70" t="s">
        <v>606</v>
      </c>
      <c r="B1265" s="71" t="s">
        <v>7</v>
      </c>
      <c r="C1265" s="72">
        <v>0.34229999999999999</v>
      </c>
      <c r="D1265">
        <f>IF(Recherche!$D$1='Base poids'!A1265,1,0)</f>
        <v>0</v>
      </c>
      <c r="E1265">
        <f>IF(D1265=0,0,SUM($D$2:D1265))</f>
        <v>0</v>
      </c>
    </row>
    <row r="1266" spans="1:5" x14ac:dyDescent="0.3">
      <c r="A1266" s="70" t="s">
        <v>766</v>
      </c>
      <c r="B1266" s="73" t="s">
        <v>1414</v>
      </c>
      <c r="C1266" s="72">
        <v>0.48689917999999999</v>
      </c>
      <c r="D1266">
        <f>IF(Recherche!$D$1='Base poids'!A1266,1,0)</f>
        <v>0</v>
      </c>
      <c r="E1266">
        <f>IF(D1266=0,0,SUM($D$2:D1266))</f>
        <v>0</v>
      </c>
    </row>
    <row r="1267" spans="1:5" x14ac:dyDescent="0.3">
      <c r="A1267" s="70" t="s">
        <v>766</v>
      </c>
      <c r="B1267" s="71" t="s">
        <v>42</v>
      </c>
      <c r="C1267" s="72">
        <v>0.33090404000000001</v>
      </c>
      <c r="D1267">
        <f>IF(Recherche!$D$1='Base poids'!A1267,1,0)</f>
        <v>0</v>
      </c>
      <c r="E1267">
        <f>IF(D1267=0,0,SUM($D$2:D1267))</f>
        <v>0</v>
      </c>
    </row>
    <row r="1268" spans="1:5" x14ac:dyDescent="0.3">
      <c r="A1268" s="70" t="s">
        <v>766</v>
      </c>
      <c r="B1268" s="71" t="s">
        <v>34</v>
      </c>
      <c r="C1268" s="72">
        <v>9.1965980000000003E-2</v>
      </c>
      <c r="D1268">
        <f>IF(Recherche!$D$1='Base poids'!A1268,1,0)</f>
        <v>0</v>
      </c>
      <c r="E1268">
        <f>IF(D1268=0,0,SUM($D$2:D1268))</f>
        <v>0</v>
      </c>
    </row>
    <row r="1269" spans="1:5" x14ac:dyDescent="0.3">
      <c r="A1269" s="70" t="s">
        <v>766</v>
      </c>
      <c r="B1269" s="71" t="s">
        <v>31</v>
      </c>
      <c r="C1269" s="72">
        <v>9.0230779999999997E-2</v>
      </c>
      <c r="D1269">
        <f>IF(Recherche!$D$1='Base poids'!A1269,1,0)</f>
        <v>0</v>
      </c>
      <c r="E1269">
        <f>IF(D1269=0,0,SUM($D$2:D1269))</f>
        <v>0</v>
      </c>
    </row>
    <row r="1270" spans="1:5" x14ac:dyDescent="0.3">
      <c r="A1270" s="70" t="s">
        <v>355</v>
      </c>
      <c r="B1270" s="73" t="s">
        <v>1414</v>
      </c>
      <c r="C1270" s="72">
        <v>0.44724408999999998</v>
      </c>
      <c r="D1270">
        <f>IF(Recherche!$D$1='Base poids'!A1270,1,0)</f>
        <v>0</v>
      </c>
      <c r="E1270">
        <f>IF(D1270=0,0,SUM($D$2:D1270))</f>
        <v>0</v>
      </c>
    </row>
    <row r="1271" spans="1:5" x14ac:dyDescent="0.3">
      <c r="A1271" s="70" t="s">
        <v>355</v>
      </c>
      <c r="B1271" s="71" t="s">
        <v>34</v>
      </c>
      <c r="C1271" s="72">
        <v>0.41417322000000001</v>
      </c>
      <c r="D1271">
        <f>IF(Recherche!$D$1='Base poids'!A1271,1,0)</f>
        <v>0</v>
      </c>
      <c r="E1271">
        <f>IF(D1271=0,0,SUM($D$2:D1271))</f>
        <v>0</v>
      </c>
    </row>
    <row r="1272" spans="1:5" x14ac:dyDescent="0.3">
      <c r="A1272" s="70" t="s">
        <v>355</v>
      </c>
      <c r="B1272" s="71" t="s">
        <v>44</v>
      </c>
      <c r="C1272" s="72">
        <v>0.1386</v>
      </c>
      <c r="D1272">
        <f>IF(Recherche!$D$1='Base poids'!A1272,1,0)</f>
        <v>0</v>
      </c>
      <c r="E1272">
        <f>IF(D1272=0,0,SUM($D$2:D1272))</f>
        <v>0</v>
      </c>
    </row>
    <row r="1273" spans="1:5" x14ac:dyDescent="0.3">
      <c r="A1273" s="70" t="s">
        <v>69</v>
      </c>
      <c r="B1273" s="71" t="s">
        <v>47</v>
      </c>
      <c r="C1273" s="72">
        <v>0.27929999999999999</v>
      </c>
      <c r="D1273">
        <f>IF(Recherche!$D$1='Base poids'!A1273,1,0)</f>
        <v>0</v>
      </c>
      <c r="E1273">
        <f>IF(D1273=0,0,SUM($D$2:D1273))</f>
        <v>0</v>
      </c>
    </row>
    <row r="1274" spans="1:5" x14ac:dyDescent="0.3">
      <c r="A1274" s="70" t="s">
        <v>69</v>
      </c>
      <c r="B1274" s="73" t="s">
        <v>1413</v>
      </c>
      <c r="C1274" s="72">
        <v>0.222</v>
      </c>
      <c r="D1274">
        <f>IF(Recherche!$D$1='Base poids'!A1274,1,0)</f>
        <v>0</v>
      </c>
      <c r="E1274">
        <f>IF(D1274=0,0,SUM($D$2:D1274))</f>
        <v>0</v>
      </c>
    </row>
    <row r="1275" spans="1:5" x14ac:dyDescent="0.3">
      <c r="A1275" s="70" t="s">
        <v>69</v>
      </c>
      <c r="B1275" s="71" t="s">
        <v>31</v>
      </c>
      <c r="C1275" s="72">
        <v>0.21199999999999999</v>
      </c>
      <c r="D1275">
        <f>IF(Recherche!$D$1='Base poids'!A1275,1,0)</f>
        <v>0</v>
      </c>
      <c r="E1275">
        <f>IF(D1275=0,0,SUM($D$2:D1275))</f>
        <v>0</v>
      </c>
    </row>
    <row r="1276" spans="1:5" x14ac:dyDescent="0.3">
      <c r="A1276" s="70" t="s">
        <v>69</v>
      </c>
      <c r="B1276" s="71" t="s">
        <v>42</v>
      </c>
      <c r="C1276" s="72">
        <v>0.16869999999999999</v>
      </c>
      <c r="D1276">
        <f>IF(Recherche!$D$1='Base poids'!A1276,1,0)</f>
        <v>0</v>
      </c>
      <c r="E1276">
        <f>IF(D1276=0,0,SUM($D$2:D1276))</f>
        <v>0</v>
      </c>
    </row>
    <row r="1277" spans="1:5" x14ac:dyDescent="0.3">
      <c r="A1277" s="70" t="s">
        <v>69</v>
      </c>
      <c r="B1277" s="71" t="s">
        <v>34</v>
      </c>
      <c r="C1277" s="72">
        <v>0.11799999999999999</v>
      </c>
      <c r="D1277">
        <f>IF(Recherche!$D$1='Base poids'!A1277,1,0)</f>
        <v>0</v>
      </c>
      <c r="E1277">
        <f>IF(D1277=0,0,SUM($D$2:D1277))</f>
        <v>0</v>
      </c>
    </row>
    <row r="1278" spans="1:5" x14ac:dyDescent="0.3">
      <c r="A1278" s="70" t="s">
        <v>768</v>
      </c>
      <c r="B1278" s="71" t="s">
        <v>34</v>
      </c>
      <c r="C1278" s="72">
        <v>0.66669999999999996</v>
      </c>
      <c r="D1278">
        <f>IF(Recherche!$D$1='Base poids'!A1278,1,0)</f>
        <v>0</v>
      </c>
      <c r="E1278">
        <f>IF(D1278=0,0,SUM($D$2:D1278))</f>
        <v>0</v>
      </c>
    </row>
    <row r="1279" spans="1:5" x14ac:dyDescent="0.3">
      <c r="A1279" s="70" t="s">
        <v>768</v>
      </c>
      <c r="B1279" s="73" t="s">
        <v>1409</v>
      </c>
      <c r="C1279" s="72">
        <v>0.33329999999999999</v>
      </c>
      <c r="D1279">
        <f>IF(Recherche!$D$1='Base poids'!A1279,1,0)</f>
        <v>0</v>
      </c>
      <c r="E1279">
        <f>IF(D1279=0,0,SUM($D$2:D1279))</f>
        <v>0</v>
      </c>
    </row>
    <row r="1280" spans="1:5" x14ac:dyDescent="0.3">
      <c r="A1280" s="70" t="s">
        <v>769</v>
      </c>
      <c r="B1280" s="73" t="s">
        <v>1412</v>
      </c>
      <c r="C1280" s="72">
        <v>0.41870000000000002</v>
      </c>
      <c r="D1280">
        <f>IF(Recherche!$D$1='Base poids'!A1280,1,0)</f>
        <v>0</v>
      </c>
      <c r="E1280">
        <f>IF(D1280=0,0,SUM($D$2:D1280))</f>
        <v>0</v>
      </c>
    </row>
    <row r="1281" spans="1:5" x14ac:dyDescent="0.3">
      <c r="A1281" s="70" t="s">
        <v>769</v>
      </c>
      <c r="B1281" s="71" t="s">
        <v>34</v>
      </c>
      <c r="C1281" s="72">
        <v>0.27539999999999998</v>
      </c>
      <c r="D1281">
        <f>IF(Recherche!$D$1='Base poids'!A1281,1,0)</f>
        <v>0</v>
      </c>
      <c r="E1281">
        <f>IF(D1281=0,0,SUM($D$2:D1281))</f>
        <v>0</v>
      </c>
    </row>
    <row r="1282" spans="1:5" x14ac:dyDescent="0.3">
      <c r="A1282" s="70" t="s">
        <v>769</v>
      </c>
      <c r="B1282" s="71" t="s">
        <v>42</v>
      </c>
      <c r="C1282" s="72">
        <v>0.1832</v>
      </c>
      <c r="D1282">
        <f>IF(Recherche!$D$1='Base poids'!A1282,1,0)</f>
        <v>0</v>
      </c>
      <c r="E1282">
        <f>IF(D1282=0,0,SUM($D$2:D1282))</f>
        <v>0</v>
      </c>
    </row>
    <row r="1283" spans="1:5" x14ac:dyDescent="0.3">
      <c r="A1283" s="70" t="s">
        <v>769</v>
      </c>
      <c r="B1283" s="71" t="s">
        <v>47</v>
      </c>
      <c r="C1283" s="72">
        <v>0.1227</v>
      </c>
      <c r="D1283">
        <f>IF(Recherche!$D$1='Base poids'!A1283,1,0)</f>
        <v>0</v>
      </c>
      <c r="E1283">
        <f>IF(D1283=0,0,SUM($D$2:D1283))</f>
        <v>0</v>
      </c>
    </row>
    <row r="1284" spans="1:5" x14ac:dyDescent="0.3">
      <c r="A1284" s="70" t="s">
        <v>241</v>
      </c>
      <c r="B1284" s="71" t="s">
        <v>34</v>
      </c>
      <c r="C1284" s="72">
        <v>0.50406503999999996</v>
      </c>
      <c r="D1284">
        <f>IF(Recherche!$D$1='Base poids'!A1284,1,0)</f>
        <v>0</v>
      </c>
      <c r="E1284">
        <f>IF(D1284=0,0,SUM($D$2:D1284))</f>
        <v>0</v>
      </c>
    </row>
    <row r="1285" spans="1:5" x14ac:dyDescent="0.3">
      <c r="A1285" s="70" t="s">
        <v>241</v>
      </c>
      <c r="B1285" s="73" t="s">
        <v>1409</v>
      </c>
      <c r="C1285" s="72">
        <v>0.26016260000000002</v>
      </c>
      <c r="D1285">
        <f>IF(Recherche!$D$1='Base poids'!A1285,1,0)</f>
        <v>0</v>
      </c>
      <c r="E1285">
        <f>IF(D1285=0,0,SUM($D$2:D1285))</f>
        <v>0</v>
      </c>
    </row>
    <row r="1286" spans="1:5" x14ac:dyDescent="0.3">
      <c r="A1286" s="70" t="s">
        <v>241</v>
      </c>
      <c r="B1286" s="71" t="s">
        <v>47</v>
      </c>
      <c r="C1286" s="72">
        <v>0.23577234999999999</v>
      </c>
      <c r="D1286">
        <f>IF(Recherche!$D$1='Base poids'!A1286,1,0)</f>
        <v>0</v>
      </c>
      <c r="E1286">
        <f>IF(D1286=0,0,SUM($D$2:D1286))</f>
        <v>0</v>
      </c>
    </row>
    <row r="1287" spans="1:5" x14ac:dyDescent="0.3">
      <c r="A1287" s="70" t="s">
        <v>573</v>
      </c>
      <c r="B1287" s="73" t="s">
        <v>1414</v>
      </c>
      <c r="C1287" s="72">
        <v>0.42291269999999997</v>
      </c>
      <c r="D1287">
        <f>IF(Recherche!$D$1='Base poids'!A1287,1,0)</f>
        <v>0</v>
      </c>
      <c r="E1287">
        <f>IF(D1287=0,0,SUM($D$2:D1287))</f>
        <v>0</v>
      </c>
    </row>
    <row r="1288" spans="1:5" x14ac:dyDescent="0.3">
      <c r="A1288" s="70" t="s">
        <v>573</v>
      </c>
      <c r="B1288" s="71" t="s">
        <v>24</v>
      </c>
      <c r="C1288" s="72">
        <v>0.3609</v>
      </c>
      <c r="D1288">
        <f>IF(Recherche!$D$1='Base poids'!A1288,1,0)</f>
        <v>0</v>
      </c>
      <c r="E1288">
        <f>IF(D1288=0,0,SUM($D$2:D1288))</f>
        <v>0</v>
      </c>
    </row>
    <row r="1289" spans="1:5" x14ac:dyDescent="0.3">
      <c r="A1289" s="70" t="s">
        <v>573</v>
      </c>
      <c r="B1289" s="71" t="s">
        <v>34</v>
      </c>
      <c r="C1289" s="72">
        <v>0.2162106</v>
      </c>
      <c r="D1289">
        <f>IF(Recherche!$D$1='Base poids'!A1289,1,0)</f>
        <v>0</v>
      </c>
      <c r="E1289">
        <f>IF(D1289=0,0,SUM($D$2:D1289))</f>
        <v>0</v>
      </c>
    </row>
    <row r="1290" spans="1:5" x14ac:dyDescent="0.3">
      <c r="A1290" s="70" t="s">
        <v>243</v>
      </c>
      <c r="B1290" s="73" t="s">
        <v>1413</v>
      </c>
      <c r="C1290" s="72">
        <v>0.62211981000000005</v>
      </c>
      <c r="D1290">
        <f>IF(Recherche!$D$1='Base poids'!A1290,1,0)</f>
        <v>0</v>
      </c>
      <c r="E1290">
        <f>IF(D1290=0,0,SUM($D$2:D1290))</f>
        <v>0</v>
      </c>
    </row>
    <row r="1291" spans="1:5" x14ac:dyDescent="0.3">
      <c r="A1291" s="70" t="s">
        <v>243</v>
      </c>
      <c r="B1291" s="71" t="s">
        <v>47</v>
      </c>
      <c r="C1291" s="72">
        <v>0.28571427999999999</v>
      </c>
      <c r="D1291">
        <f>IF(Recherche!$D$1='Base poids'!A1291,1,0)</f>
        <v>0</v>
      </c>
      <c r="E1291">
        <f>IF(D1291=0,0,SUM($D$2:D1291))</f>
        <v>0</v>
      </c>
    </row>
    <row r="1292" spans="1:5" x14ac:dyDescent="0.3">
      <c r="A1292" s="70" t="s">
        <v>243</v>
      </c>
      <c r="B1292" s="71" t="s">
        <v>18</v>
      </c>
      <c r="C1292" s="72">
        <v>9.216589E-2</v>
      </c>
      <c r="D1292">
        <f>IF(Recherche!$D$1='Base poids'!A1292,1,0)</f>
        <v>0</v>
      </c>
      <c r="E1292">
        <f>IF(D1292=0,0,SUM($D$2:D1292))</f>
        <v>0</v>
      </c>
    </row>
    <row r="1293" spans="1:5" x14ac:dyDescent="0.3">
      <c r="A1293" s="70" t="s">
        <v>507</v>
      </c>
      <c r="B1293" s="71" t="s">
        <v>34</v>
      </c>
      <c r="C1293" s="72">
        <v>0.35086539999999999</v>
      </c>
      <c r="D1293">
        <f>IF(Recherche!$D$1='Base poids'!A1293,1,0)</f>
        <v>0</v>
      </c>
      <c r="E1293">
        <f>IF(D1293=0,0,SUM($D$2:D1293))</f>
        <v>0</v>
      </c>
    </row>
    <row r="1294" spans="1:5" x14ac:dyDescent="0.3">
      <c r="A1294" s="70" t="s">
        <v>507</v>
      </c>
      <c r="B1294" s="71" t="s">
        <v>47</v>
      </c>
      <c r="C1294" s="72">
        <v>0.29070743999999998</v>
      </c>
      <c r="D1294">
        <f>IF(Recherche!$D$1='Base poids'!A1294,1,0)</f>
        <v>0</v>
      </c>
      <c r="E1294">
        <f>IF(D1294=0,0,SUM($D$2:D1294))</f>
        <v>0</v>
      </c>
    </row>
    <row r="1295" spans="1:5" x14ac:dyDescent="0.3">
      <c r="A1295" s="70" t="s">
        <v>507</v>
      </c>
      <c r="B1295" s="73" t="s">
        <v>1410</v>
      </c>
      <c r="C1295" s="72">
        <v>0.23374222</v>
      </c>
      <c r="D1295">
        <f>IF(Recherche!$D$1='Base poids'!A1295,1,0)</f>
        <v>0</v>
      </c>
      <c r="E1295">
        <f>IF(D1295=0,0,SUM($D$2:D1295))</f>
        <v>0</v>
      </c>
    </row>
    <row r="1296" spans="1:5" x14ac:dyDescent="0.3">
      <c r="A1296" s="70" t="s">
        <v>507</v>
      </c>
      <c r="B1296" s="71" t="s">
        <v>42</v>
      </c>
      <c r="C1296" s="72">
        <v>0.12468492</v>
      </c>
      <c r="D1296">
        <f>IF(Recherche!$D$1='Base poids'!A1296,1,0)</f>
        <v>0</v>
      </c>
      <c r="E1296">
        <f>IF(D1296=0,0,SUM($D$2:D1296))</f>
        <v>0</v>
      </c>
    </row>
    <row r="1297" spans="1:5" x14ac:dyDescent="0.3">
      <c r="A1297" s="70" t="s">
        <v>771</v>
      </c>
      <c r="B1297" s="71" t="s">
        <v>34</v>
      </c>
      <c r="C1297" s="72">
        <v>1</v>
      </c>
      <c r="D1297">
        <f>IF(Recherche!$D$1='Base poids'!A1297,1,0)</f>
        <v>0</v>
      </c>
      <c r="E1297">
        <f>IF(D1297=0,0,SUM($D$2:D1297))</f>
        <v>0</v>
      </c>
    </row>
    <row r="1298" spans="1:5" x14ac:dyDescent="0.3">
      <c r="A1298" s="70" t="s">
        <v>773</v>
      </c>
      <c r="B1298" s="71" t="s">
        <v>34</v>
      </c>
      <c r="C1298" s="72">
        <v>1</v>
      </c>
      <c r="D1298">
        <f>IF(Recherche!$D$1='Base poids'!A1298,1,0)</f>
        <v>0</v>
      </c>
      <c r="E1298">
        <f>IF(D1298=0,0,SUM($D$2:D1298))</f>
        <v>0</v>
      </c>
    </row>
    <row r="1299" spans="1:5" x14ac:dyDescent="0.3">
      <c r="A1299" s="70" t="s">
        <v>775</v>
      </c>
      <c r="B1299" s="71" t="s">
        <v>34</v>
      </c>
      <c r="C1299" s="72">
        <v>0.51929999999999998</v>
      </c>
      <c r="D1299">
        <f>IF(Recherche!$D$1='Base poids'!A1299,1,0)</f>
        <v>0</v>
      </c>
      <c r="E1299">
        <f>IF(D1299=0,0,SUM($D$2:D1299))</f>
        <v>0</v>
      </c>
    </row>
    <row r="1300" spans="1:5" x14ac:dyDescent="0.3">
      <c r="A1300" s="70" t="s">
        <v>775</v>
      </c>
      <c r="B1300" s="73" t="s">
        <v>1412</v>
      </c>
      <c r="C1300" s="72">
        <v>0.23910000000000001</v>
      </c>
      <c r="D1300">
        <f>IF(Recherche!$D$1='Base poids'!A1300,1,0)</f>
        <v>0</v>
      </c>
      <c r="E1300">
        <f>IF(D1300=0,0,SUM($D$2:D1300))</f>
        <v>0</v>
      </c>
    </row>
    <row r="1301" spans="1:5" x14ac:dyDescent="0.3">
      <c r="A1301" s="70" t="s">
        <v>775</v>
      </c>
      <c r="B1301" s="71" t="s">
        <v>47</v>
      </c>
      <c r="C1301" s="72">
        <v>0.16039999999999999</v>
      </c>
      <c r="D1301">
        <f>IF(Recherche!$D$1='Base poids'!A1301,1,0)</f>
        <v>0</v>
      </c>
      <c r="E1301">
        <f>IF(D1301=0,0,SUM($D$2:D1301))</f>
        <v>0</v>
      </c>
    </row>
    <row r="1302" spans="1:5" x14ac:dyDescent="0.3">
      <c r="A1302" s="70" t="s">
        <v>775</v>
      </c>
      <c r="B1302" s="71" t="s">
        <v>31</v>
      </c>
      <c r="C1302" s="72">
        <v>8.1199999999999994E-2</v>
      </c>
      <c r="D1302">
        <f>IF(Recherche!$D$1='Base poids'!A1302,1,0)</f>
        <v>0</v>
      </c>
      <c r="E1302">
        <f>IF(D1302=0,0,SUM($D$2:D1302))</f>
        <v>0</v>
      </c>
    </row>
    <row r="1303" spans="1:5" x14ac:dyDescent="0.3">
      <c r="A1303" s="70" t="s">
        <v>245</v>
      </c>
      <c r="B1303" s="71" t="s">
        <v>42</v>
      </c>
      <c r="C1303" s="72">
        <v>0.46972048999999999</v>
      </c>
      <c r="D1303">
        <f>IF(Recherche!$D$1='Base poids'!A1303,1,0)</f>
        <v>0</v>
      </c>
      <c r="E1303">
        <f>IF(D1303=0,0,SUM($D$2:D1303))</f>
        <v>0</v>
      </c>
    </row>
    <row r="1304" spans="1:5" x14ac:dyDescent="0.3">
      <c r="A1304" s="70" t="s">
        <v>245</v>
      </c>
      <c r="B1304" s="73" t="s">
        <v>1413</v>
      </c>
      <c r="C1304" s="72">
        <v>0.40139751000000001</v>
      </c>
      <c r="D1304">
        <f>IF(Recherche!$D$1='Base poids'!A1304,1,0)</f>
        <v>0</v>
      </c>
      <c r="E1304">
        <f>IF(D1304=0,0,SUM($D$2:D1304))</f>
        <v>0</v>
      </c>
    </row>
    <row r="1305" spans="1:5" x14ac:dyDescent="0.3">
      <c r="A1305" s="70" t="s">
        <v>245</v>
      </c>
      <c r="B1305" s="71" t="s">
        <v>34</v>
      </c>
      <c r="C1305" s="72">
        <v>0.12888198000000001</v>
      </c>
      <c r="D1305">
        <f>IF(Recherche!$D$1='Base poids'!A1305,1,0)</f>
        <v>0</v>
      </c>
      <c r="E1305">
        <f>IF(D1305=0,0,SUM($D$2:D1305))</f>
        <v>0</v>
      </c>
    </row>
    <row r="1306" spans="1:5" x14ac:dyDescent="0.3">
      <c r="A1306" s="70" t="s">
        <v>357</v>
      </c>
      <c r="B1306" s="71" t="s">
        <v>31</v>
      </c>
      <c r="C1306" s="72">
        <v>0.33529410999999998</v>
      </c>
      <c r="D1306">
        <f>IF(Recherche!$D$1='Base poids'!A1306,1,0)</f>
        <v>0</v>
      </c>
      <c r="E1306">
        <f>IF(D1306=0,0,SUM($D$2:D1306))</f>
        <v>0</v>
      </c>
    </row>
    <row r="1307" spans="1:5" x14ac:dyDescent="0.3">
      <c r="A1307" s="70" t="s">
        <v>357</v>
      </c>
      <c r="B1307" s="71" t="s">
        <v>42</v>
      </c>
      <c r="C1307" s="72">
        <v>0.15882352</v>
      </c>
      <c r="D1307">
        <f>IF(Recherche!$D$1='Base poids'!A1307,1,0)</f>
        <v>0</v>
      </c>
      <c r="E1307">
        <f>IF(D1307=0,0,SUM($D$2:D1307))</f>
        <v>0</v>
      </c>
    </row>
    <row r="1308" spans="1:5" x14ac:dyDescent="0.3">
      <c r="A1308" s="70" t="s">
        <v>357</v>
      </c>
      <c r="B1308" s="71" t="s">
        <v>34</v>
      </c>
      <c r="C1308" s="72">
        <v>0.14705882000000001</v>
      </c>
      <c r="D1308">
        <f>IF(Recherche!$D$1='Base poids'!A1308,1,0)</f>
        <v>0</v>
      </c>
      <c r="E1308">
        <f>IF(D1308=0,0,SUM($D$2:D1308))</f>
        <v>0</v>
      </c>
    </row>
    <row r="1309" spans="1:5" x14ac:dyDescent="0.3">
      <c r="A1309" s="70" t="s">
        <v>357</v>
      </c>
      <c r="B1309" s="73" t="s">
        <v>1415</v>
      </c>
      <c r="C1309" s="72">
        <v>0.14117647</v>
      </c>
      <c r="D1309">
        <f>IF(Recherche!$D$1='Base poids'!A1309,1,0)</f>
        <v>0</v>
      </c>
      <c r="E1309">
        <f>IF(D1309=0,0,SUM($D$2:D1309))</f>
        <v>0</v>
      </c>
    </row>
    <row r="1310" spans="1:5" x14ac:dyDescent="0.3">
      <c r="A1310" s="70" t="s">
        <v>357</v>
      </c>
      <c r="B1310" s="71" t="s">
        <v>47</v>
      </c>
      <c r="C1310" s="72">
        <v>0.11764705</v>
      </c>
      <c r="D1310">
        <f>IF(Recherche!$D$1='Base poids'!A1310,1,0)</f>
        <v>0</v>
      </c>
      <c r="E1310">
        <f>IF(D1310=0,0,SUM($D$2:D1310))</f>
        <v>0</v>
      </c>
    </row>
    <row r="1311" spans="1:5" x14ac:dyDescent="0.3">
      <c r="A1311" s="70" t="s">
        <v>357</v>
      </c>
      <c r="B1311" s="71" t="s">
        <v>18</v>
      </c>
      <c r="C1311" s="72">
        <v>0.1</v>
      </c>
      <c r="D1311">
        <f>IF(Recherche!$D$1='Base poids'!A1311,1,0)</f>
        <v>0</v>
      </c>
      <c r="E1311">
        <f>IF(D1311=0,0,SUM($D$2:D1311))</f>
        <v>0</v>
      </c>
    </row>
    <row r="1312" spans="1:5" x14ac:dyDescent="0.3">
      <c r="A1312" s="70" t="s">
        <v>777</v>
      </c>
      <c r="B1312" s="71" t="s">
        <v>34</v>
      </c>
      <c r="C1312" s="72">
        <v>0.36020000000000002</v>
      </c>
      <c r="D1312">
        <f>IF(Recherche!$D$1='Base poids'!A1312,1,0)</f>
        <v>0</v>
      </c>
      <c r="E1312">
        <f>IF(D1312=0,0,SUM($D$2:D1312))</f>
        <v>0</v>
      </c>
    </row>
    <row r="1313" spans="1:5" x14ac:dyDescent="0.3">
      <c r="A1313" s="70" t="s">
        <v>777</v>
      </c>
      <c r="B1313" s="73" t="s">
        <v>1412</v>
      </c>
      <c r="C1313" s="72">
        <v>0.26369999999999999</v>
      </c>
      <c r="D1313">
        <f>IF(Recherche!$D$1='Base poids'!A1313,1,0)</f>
        <v>0</v>
      </c>
      <c r="E1313">
        <f>IF(D1313=0,0,SUM($D$2:D1313))</f>
        <v>0</v>
      </c>
    </row>
    <row r="1314" spans="1:5" x14ac:dyDescent="0.3">
      <c r="A1314" s="70" t="s">
        <v>777</v>
      </c>
      <c r="B1314" s="71" t="s">
        <v>31</v>
      </c>
      <c r="C1314" s="72">
        <v>0.21560000000000001</v>
      </c>
      <c r="D1314">
        <f>IF(Recherche!$D$1='Base poids'!A1314,1,0)</f>
        <v>0</v>
      </c>
      <c r="E1314">
        <f>IF(D1314=0,0,SUM($D$2:D1314))</f>
        <v>0</v>
      </c>
    </row>
    <row r="1315" spans="1:5" x14ac:dyDescent="0.3">
      <c r="A1315" s="70" t="s">
        <v>777</v>
      </c>
      <c r="B1315" s="71" t="s">
        <v>47</v>
      </c>
      <c r="C1315" s="72">
        <v>0.1605</v>
      </c>
      <c r="D1315">
        <f>IF(Recherche!$D$1='Base poids'!A1315,1,0)</f>
        <v>0</v>
      </c>
      <c r="E1315">
        <f>IF(D1315=0,0,SUM($D$2:D1315))</f>
        <v>0</v>
      </c>
    </row>
    <row r="1316" spans="1:5" x14ac:dyDescent="0.3">
      <c r="A1316" s="70" t="s">
        <v>509</v>
      </c>
      <c r="B1316" s="73" t="s">
        <v>1409</v>
      </c>
      <c r="C1316" s="72">
        <v>0.26277082000000002</v>
      </c>
      <c r="D1316">
        <f>IF(Recherche!$D$1='Base poids'!A1316,1,0)</f>
        <v>0</v>
      </c>
      <c r="E1316">
        <f>IF(D1316=0,0,SUM($D$2:D1316))</f>
        <v>0</v>
      </c>
    </row>
    <row r="1317" spans="1:5" x14ac:dyDescent="0.3">
      <c r="A1317" s="70" t="s">
        <v>509</v>
      </c>
      <c r="B1317" s="71" t="s">
        <v>34</v>
      </c>
      <c r="C1317" s="72">
        <v>0.20771218</v>
      </c>
      <c r="D1317">
        <f>IF(Recherche!$D$1='Base poids'!A1317,1,0)</f>
        <v>0</v>
      </c>
      <c r="E1317">
        <f>IF(D1317=0,0,SUM($D$2:D1317))</f>
        <v>0</v>
      </c>
    </row>
    <row r="1318" spans="1:5" x14ac:dyDescent="0.3">
      <c r="A1318" s="70" t="s">
        <v>509</v>
      </c>
      <c r="B1318" s="71" t="s">
        <v>47</v>
      </c>
      <c r="C1318" s="72">
        <v>0.16368515</v>
      </c>
      <c r="D1318">
        <f>IF(Recherche!$D$1='Base poids'!A1318,1,0)</f>
        <v>0</v>
      </c>
      <c r="E1318">
        <f>IF(D1318=0,0,SUM($D$2:D1318))</f>
        <v>0</v>
      </c>
    </row>
    <row r="1319" spans="1:5" x14ac:dyDescent="0.3">
      <c r="A1319" s="70" t="s">
        <v>509</v>
      </c>
      <c r="B1319" s="71" t="s">
        <v>18</v>
      </c>
      <c r="C1319" s="72">
        <v>0.14549791000000001</v>
      </c>
      <c r="D1319">
        <f>IF(Recherche!$D$1='Base poids'!A1319,1,0)</f>
        <v>0</v>
      </c>
      <c r="E1319">
        <f>IF(D1319=0,0,SUM($D$2:D1319))</f>
        <v>0</v>
      </c>
    </row>
    <row r="1320" spans="1:5" x14ac:dyDescent="0.3">
      <c r="A1320" s="70" t="s">
        <v>509</v>
      </c>
      <c r="B1320" s="71" t="s">
        <v>31</v>
      </c>
      <c r="C1320" s="72">
        <v>0.13168356000000001</v>
      </c>
      <c r="D1320">
        <f>IF(Recherche!$D$1='Base poids'!A1320,1,0)</f>
        <v>0</v>
      </c>
      <c r="E1320">
        <f>IF(D1320=0,0,SUM($D$2:D1320))</f>
        <v>0</v>
      </c>
    </row>
    <row r="1321" spans="1:5" x14ac:dyDescent="0.3">
      <c r="A1321" s="70" t="s">
        <v>509</v>
      </c>
      <c r="B1321" s="71" t="s">
        <v>1241</v>
      </c>
      <c r="C1321" s="72">
        <v>8.8650359999999997E-2</v>
      </c>
      <c r="D1321">
        <f>IF(Recherche!$D$1='Base poids'!A1321,1,0)</f>
        <v>0</v>
      </c>
      <c r="E1321">
        <f>IF(D1321=0,0,SUM($D$2:D1321))</f>
        <v>0</v>
      </c>
    </row>
    <row r="1322" spans="1:5" x14ac:dyDescent="0.3">
      <c r="A1322" s="70" t="s">
        <v>359</v>
      </c>
      <c r="B1322" s="71" t="s">
        <v>18</v>
      </c>
      <c r="C1322" s="72">
        <v>0.32519208999999999</v>
      </c>
      <c r="D1322">
        <f>IF(Recherche!$D$1='Base poids'!A1322,1,0)</f>
        <v>0</v>
      </c>
      <c r="E1322">
        <f>IF(D1322=0,0,SUM($D$2:D1322))</f>
        <v>0</v>
      </c>
    </row>
    <row r="1323" spans="1:5" x14ac:dyDescent="0.3">
      <c r="A1323" s="70" t="s">
        <v>359</v>
      </c>
      <c r="B1323" s="71" t="s">
        <v>34</v>
      </c>
      <c r="C1323" s="72">
        <v>0.27661909000000001</v>
      </c>
      <c r="D1323">
        <f>IF(Recherche!$D$1='Base poids'!A1323,1,0)</f>
        <v>0</v>
      </c>
      <c r="E1323">
        <f>IF(D1323=0,0,SUM($D$2:D1323))</f>
        <v>0</v>
      </c>
    </row>
    <row r="1324" spans="1:5" x14ac:dyDescent="0.3">
      <c r="A1324" s="70" t="s">
        <v>359</v>
      </c>
      <c r="B1324" s="71" t="s">
        <v>47</v>
      </c>
      <c r="C1324" s="72">
        <v>0.25686059</v>
      </c>
      <c r="D1324">
        <f>IF(Recherche!$D$1='Base poids'!A1324,1,0)</f>
        <v>0</v>
      </c>
      <c r="E1324">
        <f>IF(D1324=0,0,SUM($D$2:D1324))</f>
        <v>0</v>
      </c>
    </row>
    <row r="1325" spans="1:5" x14ac:dyDescent="0.3">
      <c r="A1325" s="70" t="s">
        <v>359</v>
      </c>
      <c r="B1325" s="73" t="s">
        <v>1410</v>
      </c>
      <c r="C1325" s="72">
        <v>0.14132821000000001</v>
      </c>
      <c r="D1325">
        <f>IF(Recherche!$D$1='Base poids'!A1325,1,0)</f>
        <v>0</v>
      </c>
      <c r="E1325">
        <f>IF(D1325=0,0,SUM($D$2:D1325))</f>
        <v>0</v>
      </c>
    </row>
    <row r="1326" spans="1:5" x14ac:dyDescent="0.3">
      <c r="A1326" s="70" t="s">
        <v>779</v>
      </c>
      <c r="B1326" s="71" t="s">
        <v>31</v>
      </c>
      <c r="C1326" s="72">
        <v>0.76890000000000003</v>
      </c>
      <c r="D1326">
        <f>IF(Recherche!$D$1='Base poids'!A1326,1,0)</f>
        <v>0</v>
      </c>
      <c r="E1326">
        <f>IF(D1326=0,0,SUM($D$2:D1326))</f>
        <v>0</v>
      </c>
    </row>
    <row r="1327" spans="1:5" x14ac:dyDescent="0.3">
      <c r="A1327" s="70" t="s">
        <v>779</v>
      </c>
      <c r="B1327" s="71" t="s">
        <v>47</v>
      </c>
      <c r="C1327" s="72">
        <v>0.2311</v>
      </c>
      <c r="D1327">
        <f>IF(Recherche!$D$1='Base poids'!A1327,1,0)</f>
        <v>0</v>
      </c>
      <c r="E1327">
        <f>IF(D1327=0,0,SUM($D$2:D1327))</f>
        <v>0</v>
      </c>
    </row>
    <row r="1328" spans="1:5" x14ac:dyDescent="0.3">
      <c r="A1328" s="70" t="s">
        <v>247</v>
      </c>
      <c r="B1328" s="73" t="s">
        <v>1413</v>
      </c>
      <c r="C1328" s="72">
        <v>0.28407411999999999</v>
      </c>
      <c r="D1328">
        <f>IF(Recherche!$D$1='Base poids'!A1328,1,0)</f>
        <v>0</v>
      </c>
      <c r="E1328">
        <f>IF(D1328=0,0,SUM($D$2:D1328))</f>
        <v>0</v>
      </c>
    </row>
    <row r="1329" spans="1:5" x14ac:dyDescent="0.3">
      <c r="A1329" s="70" t="s">
        <v>247</v>
      </c>
      <c r="B1329" s="71" t="s">
        <v>34</v>
      </c>
      <c r="C1329" s="72">
        <v>0.28064359</v>
      </c>
      <c r="D1329">
        <f>IF(Recherche!$D$1='Base poids'!A1329,1,0)</f>
        <v>0</v>
      </c>
      <c r="E1329">
        <f>IF(D1329=0,0,SUM($D$2:D1329))</f>
        <v>0</v>
      </c>
    </row>
    <row r="1330" spans="1:5" x14ac:dyDescent="0.3">
      <c r="A1330" s="70" t="s">
        <v>247</v>
      </c>
      <c r="B1330" s="71" t="s">
        <v>47</v>
      </c>
      <c r="C1330" s="72">
        <v>0.2040855</v>
      </c>
      <c r="D1330">
        <f>IF(Recherche!$D$1='Base poids'!A1330,1,0)</f>
        <v>0</v>
      </c>
      <c r="E1330">
        <f>IF(D1330=0,0,SUM($D$2:D1330))</f>
        <v>0</v>
      </c>
    </row>
    <row r="1331" spans="1:5" x14ac:dyDescent="0.3">
      <c r="A1331" s="70" t="s">
        <v>247</v>
      </c>
      <c r="B1331" s="71" t="s">
        <v>42</v>
      </c>
      <c r="C1331" s="72">
        <v>0.15205294999999999</v>
      </c>
      <c r="D1331">
        <f>IF(Recherche!$D$1='Base poids'!A1331,1,0)</f>
        <v>0</v>
      </c>
      <c r="E1331">
        <f>IF(D1331=0,0,SUM($D$2:D1331))</f>
        <v>0</v>
      </c>
    </row>
    <row r="1332" spans="1:5" x14ac:dyDescent="0.3">
      <c r="A1332" s="70" t="s">
        <v>247</v>
      </c>
      <c r="B1332" s="71" t="s">
        <v>31</v>
      </c>
      <c r="C1332" s="72">
        <v>7.9143820000000004E-2</v>
      </c>
      <c r="D1332">
        <f>IF(Recherche!$D$1='Base poids'!A1332,1,0)</f>
        <v>0</v>
      </c>
      <c r="E1332">
        <f>IF(D1332=0,0,SUM($D$2:D1332))</f>
        <v>0</v>
      </c>
    </row>
    <row r="1333" spans="1:5" x14ac:dyDescent="0.3">
      <c r="A1333" s="70" t="s">
        <v>249</v>
      </c>
      <c r="B1333" s="71" t="s">
        <v>34</v>
      </c>
      <c r="C1333" s="72">
        <v>0.28703487999999999</v>
      </c>
      <c r="D1333">
        <f>IF(Recherche!$D$1='Base poids'!A1333,1,0)</f>
        <v>0</v>
      </c>
      <c r="E1333">
        <f>IF(D1333=0,0,SUM($D$2:D1333))</f>
        <v>0</v>
      </c>
    </row>
    <row r="1334" spans="1:5" x14ac:dyDescent="0.3">
      <c r="A1334" s="70" t="s">
        <v>249</v>
      </c>
      <c r="B1334" s="71" t="s">
        <v>47</v>
      </c>
      <c r="C1334" s="72">
        <v>0.27867661999999999</v>
      </c>
      <c r="D1334">
        <f>IF(Recherche!$D$1='Base poids'!A1334,1,0)</f>
        <v>0</v>
      </c>
      <c r="E1334">
        <f>IF(D1334=0,0,SUM($D$2:D1334))</f>
        <v>0</v>
      </c>
    </row>
    <row r="1335" spans="1:5" x14ac:dyDescent="0.3">
      <c r="A1335" s="70" t="s">
        <v>249</v>
      </c>
      <c r="B1335" s="73" t="s">
        <v>1413</v>
      </c>
      <c r="C1335" s="72">
        <v>0.24703315000000001</v>
      </c>
      <c r="D1335">
        <f>IF(Recherche!$D$1='Base poids'!A1335,1,0)</f>
        <v>0</v>
      </c>
      <c r="E1335">
        <f>IF(D1335=0,0,SUM($D$2:D1335))</f>
        <v>0</v>
      </c>
    </row>
    <row r="1336" spans="1:5" x14ac:dyDescent="0.3">
      <c r="A1336" s="70" t="s">
        <v>249</v>
      </c>
      <c r="B1336" s="71" t="s">
        <v>42</v>
      </c>
      <c r="C1336" s="72">
        <v>0.13395296000000001</v>
      </c>
      <c r="D1336">
        <f>IF(Recherche!$D$1='Base poids'!A1336,1,0)</f>
        <v>0</v>
      </c>
      <c r="E1336">
        <f>IF(D1336=0,0,SUM($D$2:D1336))</f>
        <v>0</v>
      </c>
    </row>
    <row r="1337" spans="1:5" x14ac:dyDescent="0.3">
      <c r="A1337" s="70" t="s">
        <v>249</v>
      </c>
      <c r="B1337" s="71" t="s">
        <v>31</v>
      </c>
      <c r="C1337" s="72">
        <v>5.330236E-2</v>
      </c>
      <c r="D1337">
        <f>IF(Recherche!$D$1='Base poids'!A1337,1,0)</f>
        <v>0</v>
      </c>
      <c r="E1337">
        <f>IF(D1337=0,0,SUM($D$2:D1337))</f>
        <v>0</v>
      </c>
    </row>
    <row r="1338" spans="1:5" x14ac:dyDescent="0.3">
      <c r="A1338" s="70" t="s">
        <v>781</v>
      </c>
      <c r="B1338" s="71" t="s">
        <v>34</v>
      </c>
      <c r="C1338" s="72">
        <v>0.42759999999999998</v>
      </c>
      <c r="D1338">
        <f>IF(Recherche!$D$1='Base poids'!A1338,1,0)</f>
        <v>0</v>
      </c>
      <c r="E1338">
        <f>IF(D1338=0,0,SUM($D$2:D1338))</f>
        <v>0</v>
      </c>
    </row>
    <row r="1339" spans="1:5" x14ac:dyDescent="0.3">
      <c r="A1339" s="70" t="s">
        <v>781</v>
      </c>
      <c r="B1339" s="73" t="s">
        <v>1412</v>
      </c>
      <c r="C1339" s="72">
        <v>0.31819999999999998</v>
      </c>
      <c r="D1339">
        <f>IF(Recherche!$D$1='Base poids'!A1339,1,0)</f>
        <v>0</v>
      </c>
      <c r="E1339">
        <f>IF(D1339=0,0,SUM($D$2:D1339))</f>
        <v>0</v>
      </c>
    </row>
    <row r="1340" spans="1:5" x14ac:dyDescent="0.3">
      <c r="A1340" s="70" t="s">
        <v>781</v>
      </c>
      <c r="B1340" s="71" t="s">
        <v>31</v>
      </c>
      <c r="C1340" s="72">
        <v>0.25419999999999998</v>
      </c>
      <c r="D1340">
        <f>IF(Recherche!$D$1='Base poids'!A1340,1,0)</f>
        <v>0</v>
      </c>
      <c r="E1340">
        <f>IF(D1340=0,0,SUM($D$2:D1340))</f>
        <v>0</v>
      </c>
    </row>
    <row r="1341" spans="1:5" x14ac:dyDescent="0.3">
      <c r="A1341" s="70" t="s">
        <v>608</v>
      </c>
      <c r="B1341" s="71" t="s">
        <v>34</v>
      </c>
      <c r="C1341" s="72">
        <v>0.28896103000000001</v>
      </c>
      <c r="D1341">
        <f>IF(Recherche!$D$1='Base poids'!A1341,1,0)</f>
        <v>0</v>
      </c>
      <c r="E1341">
        <f>IF(D1341=0,0,SUM($D$2:D1341))</f>
        <v>0</v>
      </c>
    </row>
    <row r="1342" spans="1:5" x14ac:dyDescent="0.3">
      <c r="A1342" s="70" t="s">
        <v>608</v>
      </c>
      <c r="B1342" s="73" t="s">
        <v>1417</v>
      </c>
      <c r="C1342" s="72">
        <v>0.26948051000000001</v>
      </c>
      <c r="D1342">
        <f>IF(Recherche!$D$1='Base poids'!A1342,1,0)</f>
        <v>0</v>
      </c>
      <c r="E1342">
        <f>IF(D1342=0,0,SUM($D$2:D1342))</f>
        <v>0</v>
      </c>
    </row>
    <row r="1343" spans="1:5" x14ac:dyDescent="0.3">
      <c r="A1343" s="70" t="s">
        <v>608</v>
      </c>
      <c r="B1343" s="71" t="s">
        <v>47</v>
      </c>
      <c r="C1343" s="72">
        <v>0.24025974</v>
      </c>
      <c r="D1343">
        <f>IF(Recherche!$D$1='Base poids'!A1343,1,0)</f>
        <v>0</v>
      </c>
      <c r="E1343">
        <f>IF(D1343=0,0,SUM($D$2:D1343))</f>
        <v>0</v>
      </c>
    </row>
    <row r="1344" spans="1:5" x14ac:dyDescent="0.3">
      <c r="A1344" s="70" t="s">
        <v>608</v>
      </c>
      <c r="B1344" s="71" t="s">
        <v>42</v>
      </c>
      <c r="C1344" s="72">
        <v>0.2012987</v>
      </c>
      <c r="D1344">
        <f>IF(Recherche!$D$1='Base poids'!A1344,1,0)</f>
        <v>0</v>
      </c>
      <c r="E1344">
        <f>IF(D1344=0,0,SUM($D$2:D1344))</f>
        <v>0</v>
      </c>
    </row>
    <row r="1345" spans="1:5" x14ac:dyDescent="0.3">
      <c r="A1345" s="70" t="s">
        <v>783</v>
      </c>
      <c r="B1345" s="71" t="s">
        <v>47</v>
      </c>
      <c r="C1345" s="72">
        <v>0.28649999999999998</v>
      </c>
      <c r="D1345">
        <f>IF(Recherche!$D$1='Base poids'!A1345,1,0)</f>
        <v>0</v>
      </c>
      <c r="E1345">
        <f>IF(D1345=0,0,SUM($D$2:D1345))</f>
        <v>0</v>
      </c>
    </row>
    <row r="1346" spans="1:5" x14ac:dyDescent="0.3">
      <c r="A1346" s="70" t="s">
        <v>783</v>
      </c>
      <c r="B1346" s="71" t="s">
        <v>31</v>
      </c>
      <c r="C1346" s="72">
        <v>0.28070000000000001</v>
      </c>
      <c r="D1346">
        <f>IF(Recherche!$D$1='Base poids'!A1346,1,0)</f>
        <v>0</v>
      </c>
      <c r="E1346">
        <f>IF(D1346=0,0,SUM($D$2:D1346))</f>
        <v>0</v>
      </c>
    </row>
    <row r="1347" spans="1:5" x14ac:dyDescent="0.3">
      <c r="A1347" s="70" t="s">
        <v>783</v>
      </c>
      <c r="B1347" s="71" t="s">
        <v>34</v>
      </c>
      <c r="C1347" s="72">
        <v>0.21940000000000001</v>
      </c>
      <c r="D1347">
        <f>IF(Recherche!$D$1='Base poids'!A1347,1,0)</f>
        <v>0</v>
      </c>
      <c r="E1347">
        <f>IF(D1347=0,0,SUM($D$2:D1347))</f>
        <v>0</v>
      </c>
    </row>
    <row r="1348" spans="1:5" x14ac:dyDescent="0.3">
      <c r="A1348" s="70" t="s">
        <v>783</v>
      </c>
      <c r="B1348" s="73" t="s">
        <v>1412</v>
      </c>
      <c r="C1348" s="72">
        <v>0.21329999999999999</v>
      </c>
      <c r="D1348">
        <f>IF(Recherche!$D$1='Base poids'!A1348,1,0)</f>
        <v>0</v>
      </c>
      <c r="E1348">
        <f>IF(D1348=0,0,SUM($D$2:D1348))</f>
        <v>0</v>
      </c>
    </row>
    <row r="1349" spans="1:5" x14ac:dyDescent="0.3">
      <c r="A1349" s="70" t="s">
        <v>361</v>
      </c>
      <c r="B1349" s="71" t="s">
        <v>34</v>
      </c>
      <c r="C1349" s="72">
        <v>0.25484611000000001</v>
      </c>
      <c r="D1349">
        <f>IF(Recherche!$D$1='Base poids'!A1349,1,0)</f>
        <v>0</v>
      </c>
      <c r="E1349">
        <f>IF(D1349=0,0,SUM($D$2:D1349))</f>
        <v>0</v>
      </c>
    </row>
    <row r="1350" spans="1:5" x14ac:dyDescent="0.3">
      <c r="A1350" s="70" t="s">
        <v>361</v>
      </c>
      <c r="B1350" s="73" t="s">
        <v>1414</v>
      </c>
      <c r="C1350" s="72">
        <v>0.25114449999999999</v>
      </c>
      <c r="D1350">
        <f>IF(Recherche!$D$1='Base poids'!A1350,1,0)</f>
        <v>0</v>
      </c>
      <c r="E1350">
        <f>IF(D1350=0,0,SUM($D$2:D1350))</f>
        <v>0</v>
      </c>
    </row>
    <row r="1351" spans="1:5" x14ac:dyDescent="0.3">
      <c r="A1351" s="70" t="s">
        <v>361</v>
      </c>
      <c r="B1351" s="71" t="s">
        <v>44</v>
      </c>
      <c r="C1351" s="72">
        <v>0.19719999999999999</v>
      </c>
      <c r="D1351">
        <f>IF(Recherche!$D$1='Base poids'!A1351,1,0)</f>
        <v>0</v>
      </c>
      <c r="E1351">
        <f>IF(D1351=0,0,SUM($D$2:D1351))</f>
        <v>0</v>
      </c>
    </row>
    <row r="1352" spans="1:5" x14ac:dyDescent="0.3">
      <c r="A1352" s="70" t="s">
        <v>361</v>
      </c>
      <c r="B1352" s="71" t="s">
        <v>42</v>
      </c>
      <c r="C1352" s="72">
        <v>0.18265893</v>
      </c>
      <c r="D1352">
        <f>IF(Recherche!$D$1='Base poids'!A1352,1,0)</f>
        <v>0</v>
      </c>
      <c r="E1352">
        <f>IF(D1352=0,0,SUM($D$2:D1352))</f>
        <v>0</v>
      </c>
    </row>
    <row r="1353" spans="1:5" x14ac:dyDescent="0.3">
      <c r="A1353" s="70" t="s">
        <v>361</v>
      </c>
      <c r="B1353" s="71" t="s">
        <v>47</v>
      </c>
      <c r="C1353" s="72">
        <v>0.11416183000000001</v>
      </c>
      <c r="D1353">
        <f>IF(Recherche!$D$1='Base poids'!A1353,1,0)</f>
        <v>0</v>
      </c>
      <c r="E1353">
        <f>IF(D1353=0,0,SUM($D$2:D1353))</f>
        <v>0</v>
      </c>
    </row>
    <row r="1354" spans="1:5" x14ac:dyDescent="0.3">
      <c r="A1354" s="70" t="s">
        <v>251</v>
      </c>
      <c r="B1354" s="73" t="s">
        <v>1413</v>
      </c>
      <c r="C1354" s="72">
        <v>0.68965516999999998</v>
      </c>
      <c r="D1354">
        <f>IF(Recherche!$D$1='Base poids'!A1354,1,0)</f>
        <v>0</v>
      </c>
      <c r="E1354">
        <f>IF(D1354=0,0,SUM($D$2:D1354))</f>
        <v>0</v>
      </c>
    </row>
    <row r="1355" spans="1:5" x14ac:dyDescent="0.3">
      <c r="A1355" s="70" t="s">
        <v>251</v>
      </c>
      <c r="B1355" s="71" t="s">
        <v>47</v>
      </c>
      <c r="C1355" s="72">
        <v>0.12807880999999999</v>
      </c>
      <c r="D1355">
        <f>IF(Recherche!$D$1='Base poids'!A1355,1,0)</f>
        <v>0</v>
      </c>
      <c r="E1355">
        <f>IF(D1355=0,0,SUM($D$2:D1355))</f>
        <v>0</v>
      </c>
    </row>
    <row r="1356" spans="1:5" x14ac:dyDescent="0.3">
      <c r="A1356" s="70" t="s">
        <v>251</v>
      </c>
      <c r="B1356" s="71" t="s">
        <v>34</v>
      </c>
      <c r="C1356" s="72">
        <v>9.359605E-2</v>
      </c>
      <c r="D1356">
        <f>IF(Recherche!$D$1='Base poids'!A1356,1,0)</f>
        <v>0</v>
      </c>
      <c r="E1356">
        <f>IF(D1356=0,0,SUM($D$2:D1356))</f>
        <v>0</v>
      </c>
    </row>
    <row r="1357" spans="1:5" x14ac:dyDescent="0.3">
      <c r="A1357" s="70" t="s">
        <v>251</v>
      </c>
      <c r="B1357" s="71" t="s">
        <v>31</v>
      </c>
      <c r="C1357" s="72">
        <v>8.8669949999999997E-2</v>
      </c>
      <c r="D1357">
        <f>IF(Recherche!$D$1='Base poids'!A1357,1,0)</f>
        <v>0</v>
      </c>
      <c r="E1357">
        <f>IF(D1357=0,0,SUM($D$2:D1357))</f>
        <v>0</v>
      </c>
    </row>
    <row r="1358" spans="1:5" x14ac:dyDescent="0.3">
      <c r="A1358" s="70" t="s">
        <v>511</v>
      </c>
      <c r="B1358" s="71" t="s">
        <v>47</v>
      </c>
      <c r="C1358" s="72">
        <v>0.32132564000000002</v>
      </c>
      <c r="D1358">
        <f>IF(Recherche!$D$1='Base poids'!A1358,1,0)</f>
        <v>0</v>
      </c>
      <c r="E1358">
        <f>IF(D1358=0,0,SUM($D$2:D1358))</f>
        <v>0</v>
      </c>
    </row>
    <row r="1359" spans="1:5" x14ac:dyDescent="0.3">
      <c r="A1359" s="70" t="s">
        <v>511</v>
      </c>
      <c r="B1359" s="71" t="s">
        <v>42</v>
      </c>
      <c r="C1359" s="72">
        <v>0.23318923999999999</v>
      </c>
      <c r="D1359">
        <f>IF(Recherche!$D$1='Base poids'!A1359,1,0)</f>
        <v>0</v>
      </c>
      <c r="E1359">
        <f>IF(D1359=0,0,SUM($D$2:D1359))</f>
        <v>0</v>
      </c>
    </row>
    <row r="1360" spans="1:5" x14ac:dyDescent="0.3">
      <c r="A1360" s="70" t="s">
        <v>511</v>
      </c>
      <c r="B1360" s="73" t="s">
        <v>1414</v>
      </c>
      <c r="C1360" s="72">
        <v>0.22886646999999999</v>
      </c>
      <c r="D1360">
        <f>IF(Recherche!$D$1='Base poids'!A1360,1,0)</f>
        <v>0</v>
      </c>
      <c r="E1360">
        <f>IF(D1360=0,0,SUM($D$2:D1360))</f>
        <v>0</v>
      </c>
    </row>
    <row r="1361" spans="1:5" x14ac:dyDescent="0.3">
      <c r="A1361" s="70" t="s">
        <v>511</v>
      </c>
      <c r="B1361" s="71" t="s">
        <v>34</v>
      </c>
      <c r="C1361" s="72">
        <v>0.21661863000000001</v>
      </c>
      <c r="D1361">
        <f>IF(Recherche!$D$1='Base poids'!A1361,1,0)</f>
        <v>0</v>
      </c>
      <c r="E1361">
        <f>IF(D1361=0,0,SUM($D$2:D1361))</f>
        <v>0</v>
      </c>
    </row>
    <row r="1362" spans="1:5" x14ac:dyDescent="0.3">
      <c r="A1362" s="70" t="s">
        <v>619</v>
      </c>
      <c r="B1362" s="73" t="s">
        <v>1420</v>
      </c>
      <c r="C1362" s="72">
        <v>0.42959999999999998</v>
      </c>
      <c r="D1362">
        <f>IF(Recherche!$D$1='Base poids'!A1362,1,0)</f>
        <v>0</v>
      </c>
      <c r="E1362">
        <f>IF(D1362=0,0,SUM($D$2:D1362))</f>
        <v>0</v>
      </c>
    </row>
    <row r="1363" spans="1:5" x14ac:dyDescent="0.3">
      <c r="A1363" s="70" t="s">
        <v>619</v>
      </c>
      <c r="B1363" s="71" t="s">
        <v>42</v>
      </c>
      <c r="C1363" s="72">
        <v>0.2545</v>
      </c>
      <c r="D1363">
        <f>IF(Recherche!$D$1='Base poids'!A1363,1,0)</f>
        <v>0</v>
      </c>
      <c r="E1363">
        <f>IF(D1363=0,0,SUM($D$2:D1363))</f>
        <v>0</v>
      </c>
    </row>
    <row r="1364" spans="1:5" x14ac:dyDescent="0.3">
      <c r="A1364" s="70" t="s">
        <v>619</v>
      </c>
      <c r="B1364" s="71" t="s">
        <v>34</v>
      </c>
      <c r="C1364" s="72">
        <v>0.19070000000000001</v>
      </c>
      <c r="D1364">
        <f>IF(Recherche!$D$1='Base poids'!A1364,1,0)</f>
        <v>0</v>
      </c>
      <c r="E1364">
        <f>IF(D1364=0,0,SUM($D$2:D1364))</f>
        <v>0</v>
      </c>
    </row>
    <row r="1365" spans="1:5" x14ac:dyDescent="0.3">
      <c r="A1365" s="70" t="s">
        <v>619</v>
      </c>
      <c r="B1365" s="71" t="s">
        <v>31</v>
      </c>
      <c r="C1365" s="72">
        <v>0.12529999999999999</v>
      </c>
      <c r="D1365">
        <f>IF(Recherche!$D$1='Base poids'!A1365,1,0)</f>
        <v>0</v>
      </c>
      <c r="E1365">
        <f>IF(D1365=0,0,SUM($D$2:D1365))</f>
        <v>0</v>
      </c>
    </row>
    <row r="1366" spans="1:5" x14ac:dyDescent="0.3">
      <c r="A1366" s="70" t="s">
        <v>513</v>
      </c>
      <c r="B1366" s="71" t="s">
        <v>18</v>
      </c>
      <c r="C1366" s="72">
        <v>0.70257966000000005</v>
      </c>
      <c r="D1366">
        <f>IF(Recherche!$D$1='Base poids'!A1366,1,0)</f>
        <v>0</v>
      </c>
      <c r="E1366">
        <f>IF(D1366=0,0,SUM($D$2:D1366))</f>
        <v>0</v>
      </c>
    </row>
    <row r="1367" spans="1:5" x14ac:dyDescent="0.3">
      <c r="A1367" s="70" t="s">
        <v>513</v>
      </c>
      <c r="B1367" s="71" t="s">
        <v>47</v>
      </c>
      <c r="C1367" s="72">
        <v>0.29742033000000001</v>
      </c>
      <c r="D1367">
        <f>IF(Recherche!$D$1='Base poids'!A1367,1,0)</f>
        <v>0</v>
      </c>
      <c r="E1367">
        <f>IF(D1367=0,0,SUM($D$2:D1367))</f>
        <v>0</v>
      </c>
    </row>
    <row r="1368" spans="1:5" x14ac:dyDescent="0.3">
      <c r="A1368" s="70" t="s">
        <v>785</v>
      </c>
      <c r="B1368" s="71" t="s">
        <v>34</v>
      </c>
      <c r="C1368" s="72">
        <v>0.37140000000000001</v>
      </c>
      <c r="D1368">
        <f>IF(Recherche!$D$1='Base poids'!A1368,1,0)</f>
        <v>0</v>
      </c>
      <c r="E1368">
        <f>IF(D1368=0,0,SUM($D$2:D1368))</f>
        <v>0</v>
      </c>
    </row>
    <row r="1369" spans="1:5" x14ac:dyDescent="0.3">
      <c r="A1369" s="70" t="s">
        <v>785</v>
      </c>
      <c r="B1369" s="73" t="s">
        <v>1412</v>
      </c>
      <c r="C1369" s="72">
        <v>0.25900000000000001</v>
      </c>
      <c r="D1369">
        <f>IF(Recherche!$D$1='Base poids'!A1369,1,0)</f>
        <v>0</v>
      </c>
      <c r="E1369">
        <f>IF(D1369=0,0,SUM($D$2:D1369))</f>
        <v>0</v>
      </c>
    </row>
    <row r="1370" spans="1:5" x14ac:dyDescent="0.3">
      <c r="A1370" s="70" t="s">
        <v>785</v>
      </c>
      <c r="B1370" s="71" t="s">
        <v>47</v>
      </c>
      <c r="C1370" s="72">
        <v>0.19739999999999999</v>
      </c>
      <c r="D1370">
        <f>IF(Recherche!$D$1='Base poids'!A1370,1,0)</f>
        <v>0</v>
      </c>
      <c r="E1370">
        <f>IF(D1370=0,0,SUM($D$2:D1370))</f>
        <v>0</v>
      </c>
    </row>
    <row r="1371" spans="1:5" x14ac:dyDescent="0.3">
      <c r="A1371" s="70" t="s">
        <v>785</v>
      </c>
      <c r="B1371" s="71" t="s">
        <v>31</v>
      </c>
      <c r="C1371" s="72">
        <v>0.17219999999999999</v>
      </c>
      <c r="D1371">
        <f>IF(Recherche!$D$1='Base poids'!A1371,1,0)</f>
        <v>0</v>
      </c>
      <c r="E1371">
        <f>IF(D1371=0,0,SUM($D$2:D1371))</f>
        <v>0</v>
      </c>
    </row>
    <row r="1372" spans="1:5" x14ac:dyDescent="0.3">
      <c r="A1372" s="70" t="s">
        <v>787</v>
      </c>
      <c r="B1372" s="71" t="s">
        <v>47</v>
      </c>
      <c r="C1372" s="72">
        <v>0.57861635</v>
      </c>
      <c r="D1372">
        <f>IF(Recherche!$D$1='Base poids'!A1372,1,0)</f>
        <v>0</v>
      </c>
      <c r="E1372">
        <f>IF(D1372=0,0,SUM($D$2:D1372))</f>
        <v>0</v>
      </c>
    </row>
    <row r="1373" spans="1:5" x14ac:dyDescent="0.3">
      <c r="A1373" s="70" t="s">
        <v>787</v>
      </c>
      <c r="B1373" s="71" t="s">
        <v>42</v>
      </c>
      <c r="C1373" s="72">
        <v>0.42138364</v>
      </c>
      <c r="D1373">
        <f>IF(Recherche!$D$1='Base poids'!A1373,1,0)</f>
        <v>0</v>
      </c>
      <c r="E1373">
        <f>IF(D1373=0,0,SUM($D$2:D1373))</f>
        <v>0</v>
      </c>
    </row>
    <row r="1374" spans="1:5" x14ac:dyDescent="0.3">
      <c r="A1374" s="70" t="s">
        <v>789</v>
      </c>
      <c r="B1374" s="71" t="s">
        <v>1421</v>
      </c>
      <c r="C1374" s="72">
        <v>0.73099999999999998</v>
      </c>
      <c r="D1374">
        <f>IF(Recherche!$D$1='Base poids'!A1374,1,0)</f>
        <v>0</v>
      </c>
      <c r="E1374">
        <f>IF(D1374=0,0,SUM($D$2:D1374))</f>
        <v>0</v>
      </c>
    </row>
    <row r="1375" spans="1:5" x14ac:dyDescent="0.3">
      <c r="A1375" s="70" t="s">
        <v>789</v>
      </c>
      <c r="B1375" s="71" t="s">
        <v>31</v>
      </c>
      <c r="C1375" s="72">
        <v>0.26898734000000002</v>
      </c>
      <c r="D1375">
        <f>IF(Recherche!$D$1='Base poids'!A1375,1,0)</f>
        <v>0</v>
      </c>
      <c r="E1375">
        <f>IF(D1375=0,0,SUM($D$2:D1375))</f>
        <v>0</v>
      </c>
    </row>
    <row r="1376" spans="1:5" x14ac:dyDescent="0.3">
      <c r="A1376" s="70" t="s">
        <v>791</v>
      </c>
      <c r="B1376" s="71" t="s">
        <v>7</v>
      </c>
      <c r="C1376" s="72">
        <v>0.26319999999999999</v>
      </c>
      <c r="D1376">
        <f>IF(Recherche!$D$1='Base poids'!A1376,1,0)</f>
        <v>0</v>
      </c>
      <c r="E1376">
        <f>IF(D1376=0,0,SUM($D$2:D1376))</f>
        <v>0</v>
      </c>
    </row>
    <row r="1377" spans="1:5" x14ac:dyDescent="0.3">
      <c r="A1377" s="70" t="s">
        <v>791</v>
      </c>
      <c r="B1377" s="71" t="s">
        <v>18</v>
      </c>
      <c r="C1377" s="72">
        <v>0.23832528</v>
      </c>
      <c r="D1377">
        <f>IF(Recherche!$D$1='Base poids'!A1377,1,0)</f>
        <v>0</v>
      </c>
      <c r="E1377">
        <f>IF(D1377=0,0,SUM($D$2:D1377))</f>
        <v>0</v>
      </c>
    </row>
    <row r="1378" spans="1:5" x14ac:dyDescent="0.3">
      <c r="A1378" s="70" t="s">
        <v>791</v>
      </c>
      <c r="B1378" s="71" t="s">
        <v>42</v>
      </c>
      <c r="C1378" s="72">
        <v>0.17479871</v>
      </c>
      <c r="D1378">
        <f>IF(Recherche!$D$1='Base poids'!A1378,1,0)</f>
        <v>0</v>
      </c>
      <c r="E1378">
        <f>IF(D1378=0,0,SUM($D$2:D1378))</f>
        <v>0</v>
      </c>
    </row>
    <row r="1379" spans="1:5" x14ac:dyDescent="0.3">
      <c r="A1379" s="70" t="s">
        <v>791</v>
      </c>
      <c r="B1379" s="73" t="s">
        <v>1417</v>
      </c>
      <c r="C1379" s="72">
        <v>0.11755233</v>
      </c>
      <c r="D1379">
        <f>IF(Recherche!$D$1='Base poids'!A1379,1,0)</f>
        <v>0</v>
      </c>
      <c r="E1379">
        <f>IF(D1379=0,0,SUM($D$2:D1379))</f>
        <v>0</v>
      </c>
    </row>
    <row r="1380" spans="1:5" x14ac:dyDescent="0.3">
      <c r="A1380" s="70" t="s">
        <v>791</v>
      </c>
      <c r="B1380" s="71" t="s">
        <v>31</v>
      </c>
      <c r="C1380" s="72">
        <v>0.1095008</v>
      </c>
      <c r="D1380">
        <f>IF(Recherche!$D$1='Base poids'!A1380,1,0)</f>
        <v>0</v>
      </c>
      <c r="E1380">
        <f>IF(D1380=0,0,SUM($D$2:D1380))</f>
        <v>0</v>
      </c>
    </row>
    <row r="1381" spans="1:5" x14ac:dyDescent="0.3">
      <c r="A1381" s="70" t="s">
        <v>791</v>
      </c>
      <c r="B1381" s="71" t="s">
        <v>47</v>
      </c>
      <c r="C1381" s="72">
        <v>9.6618350000000006E-2</v>
      </c>
      <c r="D1381">
        <f>IF(Recherche!$D$1='Base poids'!A1381,1,0)</f>
        <v>0</v>
      </c>
      <c r="E1381">
        <f>IF(D1381=0,0,SUM($D$2:D1381))</f>
        <v>0</v>
      </c>
    </row>
    <row r="1382" spans="1:5" x14ac:dyDescent="0.3">
      <c r="A1382" s="70" t="s">
        <v>253</v>
      </c>
      <c r="B1382" s="73" t="s">
        <v>1410</v>
      </c>
      <c r="C1382" s="72">
        <v>0.40625</v>
      </c>
      <c r="D1382">
        <f>IF(Recherche!$D$1='Base poids'!A1382,1,0)</f>
        <v>0</v>
      </c>
      <c r="E1382">
        <f>IF(D1382=0,0,SUM($D$2:D1382))</f>
        <v>0</v>
      </c>
    </row>
    <row r="1383" spans="1:5" x14ac:dyDescent="0.3">
      <c r="A1383" s="70" t="s">
        <v>253</v>
      </c>
      <c r="B1383" s="71" t="s">
        <v>34</v>
      </c>
      <c r="C1383" s="72">
        <v>0.3125</v>
      </c>
      <c r="D1383">
        <f>IF(Recherche!$D$1='Base poids'!A1383,1,0)</f>
        <v>0</v>
      </c>
      <c r="E1383">
        <f>IF(D1383=0,0,SUM($D$2:D1383))</f>
        <v>0</v>
      </c>
    </row>
    <row r="1384" spans="1:5" x14ac:dyDescent="0.3">
      <c r="A1384" s="70" t="s">
        <v>253</v>
      </c>
      <c r="B1384" s="71" t="s">
        <v>42</v>
      </c>
      <c r="C1384" s="72">
        <v>0.125</v>
      </c>
      <c r="D1384">
        <f>IF(Recherche!$D$1='Base poids'!A1384,1,0)</f>
        <v>0</v>
      </c>
      <c r="E1384">
        <f>IF(D1384=0,0,SUM($D$2:D1384))</f>
        <v>0</v>
      </c>
    </row>
    <row r="1385" spans="1:5" x14ac:dyDescent="0.3">
      <c r="A1385" s="70" t="s">
        <v>253</v>
      </c>
      <c r="B1385" s="71" t="s">
        <v>47</v>
      </c>
      <c r="C1385" s="72">
        <v>0.1171875</v>
      </c>
      <c r="D1385">
        <f>IF(Recherche!$D$1='Base poids'!A1385,1,0)</f>
        <v>0</v>
      </c>
      <c r="E1385">
        <f>IF(D1385=0,0,SUM($D$2:D1385))</f>
        <v>0</v>
      </c>
    </row>
    <row r="1386" spans="1:5" x14ac:dyDescent="0.3">
      <c r="A1386" s="70" t="s">
        <v>253</v>
      </c>
      <c r="B1386" s="71" t="s">
        <v>31</v>
      </c>
      <c r="C1386" s="72">
        <v>3.90625E-2</v>
      </c>
      <c r="D1386">
        <f>IF(Recherche!$D$1='Base poids'!A1386,1,0)</f>
        <v>0</v>
      </c>
      <c r="E1386">
        <f>IF(D1386=0,0,SUM($D$2:D1386))</f>
        <v>0</v>
      </c>
    </row>
    <row r="1387" spans="1:5" x14ac:dyDescent="0.3">
      <c r="A1387" s="70" t="s">
        <v>363</v>
      </c>
      <c r="B1387" s="73" t="s">
        <v>1414</v>
      </c>
      <c r="C1387" s="72">
        <v>0.54560699000000001</v>
      </c>
      <c r="D1387">
        <f>IF(Recherche!$D$1='Base poids'!A1387,1,0)</f>
        <v>0</v>
      </c>
      <c r="E1387">
        <f>IF(D1387=0,0,SUM($D$2:D1387))</f>
        <v>0</v>
      </c>
    </row>
    <row r="1388" spans="1:5" x14ac:dyDescent="0.3">
      <c r="A1388" s="70" t="s">
        <v>363</v>
      </c>
      <c r="B1388" s="71" t="s">
        <v>34</v>
      </c>
      <c r="C1388" s="72">
        <v>0.32971184999999997</v>
      </c>
      <c r="D1388">
        <f>IF(Recherche!$D$1='Base poids'!A1388,1,0)</f>
        <v>0</v>
      </c>
      <c r="E1388">
        <f>IF(D1388=0,0,SUM($D$2:D1388))</f>
        <v>0</v>
      </c>
    </row>
    <row r="1389" spans="1:5" x14ac:dyDescent="0.3">
      <c r="A1389" s="70" t="s">
        <v>363</v>
      </c>
      <c r="B1389" s="71" t="s">
        <v>42</v>
      </c>
      <c r="C1389" s="72">
        <v>0.12468115</v>
      </c>
      <c r="D1389">
        <f>IF(Recherche!$D$1='Base poids'!A1389,1,0)</f>
        <v>0</v>
      </c>
      <c r="E1389">
        <f>IF(D1389=0,0,SUM($D$2:D1389))</f>
        <v>0</v>
      </c>
    </row>
    <row r="1390" spans="1:5" x14ac:dyDescent="0.3">
      <c r="A1390" s="70" t="s">
        <v>516</v>
      </c>
      <c r="B1390" s="71" t="s">
        <v>34</v>
      </c>
      <c r="C1390" s="72">
        <v>0.29143446000000001</v>
      </c>
      <c r="D1390">
        <f>IF(Recherche!$D$1='Base poids'!A1390,1,0)</f>
        <v>0</v>
      </c>
      <c r="E1390">
        <f>IF(D1390=0,0,SUM($D$2:D1390))</f>
        <v>0</v>
      </c>
    </row>
    <row r="1391" spans="1:5" x14ac:dyDescent="0.3">
      <c r="A1391" s="70" t="s">
        <v>516</v>
      </c>
      <c r="B1391" s="71" t="s">
        <v>47</v>
      </c>
      <c r="C1391" s="72">
        <v>0.24262125000000001</v>
      </c>
      <c r="D1391">
        <f>IF(Recherche!$D$1='Base poids'!A1391,1,0)</f>
        <v>0</v>
      </c>
      <c r="E1391">
        <f>IF(D1391=0,0,SUM($D$2:D1391))</f>
        <v>0</v>
      </c>
    </row>
    <row r="1392" spans="1:5" x14ac:dyDescent="0.3">
      <c r="A1392" s="70" t="s">
        <v>516</v>
      </c>
      <c r="B1392" s="73" t="s">
        <v>1415</v>
      </c>
      <c r="C1392" s="72">
        <v>0.23384932</v>
      </c>
      <c r="D1392">
        <f>IF(Recherche!$D$1='Base poids'!A1392,1,0)</f>
        <v>0</v>
      </c>
      <c r="E1392">
        <f>IF(D1392=0,0,SUM($D$2:D1392))</f>
        <v>0</v>
      </c>
    </row>
    <row r="1393" spans="1:5" x14ac:dyDescent="0.3">
      <c r="A1393" s="70" t="s">
        <v>516</v>
      </c>
      <c r="B1393" s="71" t="s">
        <v>31</v>
      </c>
      <c r="C1393" s="72">
        <v>0.23209494</v>
      </c>
      <c r="D1393">
        <f>IF(Recherche!$D$1='Base poids'!A1393,1,0)</f>
        <v>0</v>
      </c>
      <c r="E1393">
        <f>IF(D1393=0,0,SUM($D$2:D1393))</f>
        <v>0</v>
      </c>
    </row>
    <row r="1394" spans="1:5" x14ac:dyDescent="0.3">
      <c r="A1394" s="70" t="s">
        <v>793</v>
      </c>
      <c r="B1394" s="71" t="s">
        <v>34</v>
      </c>
      <c r="C1394" s="72">
        <v>0.28870000000000001</v>
      </c>
      <c r="D1394">
        <f>IF(Recherche!$D$1='Base poids'!A1394,1,0)</f>
        <v>0</v>
      </c>
      <c r="E1394">
        <f>IF(D1394=0,0,SUM($D$2:D1394))</f>
        <v>0</v>
      </c>
    </row>
    <row r="1395" spans="1:5" x14ac:dyDescent="0.3">
      <c r="A1395" s="70" t="s">
        <v>793</v>
      </c>
      <c r="B1395" s="71" t="s">
        <v>31</v>
      </c>
      <c r="C1395" s="72">
        <v>0.26779999999999998</v>
      </c>
      <c r="D1395">
        <f>IF(Recherche!$D$1='Base poids'!A1395,1,0)</f>
        <v>0</v>
      </c>
      <c r="E1395">
        <f>IF(D1395=0,0,SUM($D$2:D1395))</f>
        <v>0</v>
      </c>
    </row>
    <row r="1396" spans="1:5" x14ac:dyDescent="0.3">
      <c r="A1396" s="70" t="s">
        <v>793</v>
      </c>
      <c r="B1396" s="73" t="s">
        <v>1412</v>
      </c>
      <c r="C1396" s="72">
        <v>0.2089</v>
      </c>
      <c r="D1396">
        <f>IF(Recherche!$D$1='Base poids'!A1396,1,0)</f>
        <v>0</v>
      </c>
      <c r="E1396">
        <f>IF(D1396=0,0,SUM($D$2:D1396))</f>
        <v>0</v>
      </c>
    </row>
    <row r="1397" spans="1:5" x14ac:dyDescent="0.3">
      <c r="A1397" s="70" t="s">
        <v>793</v>
      </c>
      <c r="B1397" s="71" t="s">
        <v>47</v>
      </c>
      <c r="C1397" s="72">
        <v>0.14360000000000001</v>
      </c>
      <c r="D1397">
        <f>IF(Recherche!$D$1='Base poids'!A1397,1,0)</f>
        <v>0</v>
      </c>
      <c r="E1397">
        <f>IF(D1397=0,0,SUM($D$2:D1397))</f>
        <v>0</v>
      </c>
    </row>
    <row r="1398" spans="1:5" x14ac:dyDescent="0.3">
      <c r="A1398" s="70" t="s">
        <v>793</v>
      </c>
      <c r="B1398" s="71" t="s">
        <v>42</v>
      </c>
      <c r="C1398" s="72">
        <v>9.0899999999999995E-2</v>
      </c>
      <c r="D1398">
        <f>IF(Recherche!$D$1='Base poids'!A1398,1,0)</f>
        <v>0</v>
      </c>
      <c r="E1398">
        <f>IF(D1398=0,0,SUM($D$2:D1398))</f>
        <v>0</v>
      </c>
    </row>
    <row r="1399" spans="1:5" x14ac:dyDescent="0.3">
      <c r="A1399" s="70" t="s">
        <v>365</v>
      </c>
      <c r="B1399" s="71" t="s">
        <v>31</v>
      </c>
      <c r="C1399" s="72">
        <v>0.37670384000000001</v>
      </c>
      <c r="D1399">
        <f>IF(Recherche!$D$1='Base poids'!A1399,1,0)</f>
        <v>0</v>
      </c>
      <c r="E1399">
        <f>IF(D1399=0,0,SUM($D$2:D1399))</f>
        <v>0</v>
      </c>
    </row>
    <row r="1400" spans="1:5" x14ac:dyDescent="0.3">
      <c r="A1400" s="70" t="s">
        <v>365</v>
      </c>
      <c r="B1400" s="73" t="s">
        <v>1414</v>
      </c>
      <c r="C1400" s="72">
        <v>0.29306071</v>
      </c>
      <c r="D1400">
        <f>IF(Recherche!$D$1='Base poids'!A1400,1,0)</f>
        <v>0</v>
      </c>
      <c r="E1400">
        <f>IF(D1400=0,0,SUM($D$2:D1400))</f>
        <v>0</v>
      </c>
    </row>
    <row r="1401" spans="1:5" x14ac:dyDescent="0.3">
      <c r="A1401" s="70" t="s">
        <v>365</v>
      </c>
      <c r="B1401" s="71" t="s">
        <v>47</v>
      </c>
      <c r="C1401" s="72">
        <v>0.16666665999999999</v>
      </c>
      <c r="D1401">
        <f>IF(Recherche!$D$1='Base poids'!A1401,1,0)</f>
        <v>0</v>
      </c>
      <c r="E1401">
        <f>IF(D1401=0,0,SUM($D$2:D1401))</f>
        <v>0</v>
      </c>
    </row>
    <row r="1402" spans="1:5" x14ac:dyDescent="0.3">
      <c r="A1402" s="70" t="s">
        <v>365</v>
      </c>
      <c r="B1402" s="71" t="s">
        <v>34</v>
      </c>
      <c r="C1402" s="72">
        <v>0.16356877</v>
      </c>
      <c r="D1402">
        <f>IF(Recherche!$D$1='Base poids'!A1402,1,0)</f>
        <v>0</v>
      </c>
      <c r="E1402">
        <f>IF(D1402=0,0,SUM($D$2:D1402))</f>
        <v>0</v>
      </c>
    </row>
    <row r="1403" spans="1:5" x14ac:dyDescent="0.3">
      <c r="A1403" s="70" t="s">
        <v>255</v>
      </c>
      <c r="B1403" s="73" t="s">
        <v>1410</v>
      </c>
      <c r="C1403" s="72">
        <v>0.48648648</v>
      </c>
      <c r="D1403">
        <f>IF(Recherche!$D$1='Base poids'!A1403,1,0)</f>
        <v>0</v>
      </c>
      <c r="E1403">
        <f>IF(D1403=0,0,SUM($D$2:D1403))</f>
        <v>0</v>
      </c>
    </row>
    <row r="1404" spans="1:5" x14ac:dyDescent="0.3">
      <c r="A1404" s="70" t="s">
        <v>255</v>
      </c>
      <c r="B1404" s="71" t="s">
        <v>18</v>
      </c>
      <c r="C1404" s="72">
        <v>0.17117117000000001</v>
      </c>
      <c r="D1404">
        <f>IF(Recherche!$D$1='Base poids'!A1404,1,0)</f>
        <v>0</v>
      </c>
      <c r="E1404">
        <f>IF(D1404=0,0,SUM($D$2:D1404))</f>
        <v>0</v>
      </c>
    </row>
    <row r="1405" spans="1:5" x14ac:dyDescent="0.3">
      <c r="A1405" s="70" t="s">
        <v>255</v>
      </c>
      <c r="B1405" s="71" t="s">
        <v>34</v>
      </c>
      <c r="C1405" s="72">
        <v>0.13513512999999999</v>
      </c>
      <c r="D1405">
        <f>IF(Recherche!$D$1='Base poids'!A1405,1,0)</f>
        <v>0</v>
      </c>
      <c r="E1405">
        <f>IF(D1405=0,0,SUM($D$2:D1405))</f>
        <v>0</v>
      </c>
    </row>
    <row r="1406" spans="1:5" x14ac:dyDescent="0.3">
      <c r="A1406" s="70" t="s">
        <v>255</v>
      </c>
      <c r="B1406" s="71" t="s">
        <v>31</v>
      </c>
      <c r="C1406" s="72">
        <v>0.1081081</v>
      </c>
      <c r="D1406">
        <f>IF(Recherche!$D$1='Base poids'!A1406,1,0)</f>
        <v>0</v>
      </c>
      <c r="E1406">
        <f>IF(D1406=0,0,SUM($D$2:D1406))</f>
        <v>0</v>
      </c>
    </row>
    <row r="1407" spans="1:5" x14ac:dyDescent="0.3">
      <c r="A1407" s="70" t="s">
        <v>255</v>
      </c>
      <c r="B1407" s="71" t="s">
        <v>42</v>
      </c>
      <c r="C1407" s="72">
        <v>9.9099090000000001E-2</v>
      </c>
      <c r="D1407">
        <f>IF(Recherche!$D$1='Base poids'!A1407,1,0)</f>
        <v>0</v>
      </c>
      <c r="E1407">
        <f>IF(D1407=0,0,SUM($D$2:D1407))</f>
        <v>0</v>
      </c>
    </row>
    <row r="1408" spans="1:5" x14ac:dyDescent="0.3">
      <c r="A1408" s="70" t="s">
        <v>575</v>
      </c>
      <c r="B1408" s="71" t="s">
        <v>47</v>
      </c>
      <c r="C1408" s="72">
        <v>0.29641127</v>
      </c>
      <c r="D1408">
        <f>IF(Recherche!$D$1='Base poids'!A1408,1,0)</f>
        <v>0</v>
      </c>
      <c r="E1408">
        <f>IF(D1408=0,0,SUM($D$2:D1408))</f>
        <v>0</v>
      </c>
    </row>
    <row r="1409" spans="1:5" x14ac:dyDescent="0.3">
      <c r="A1409" s="70" t="s">
        <v>575</v>
      </c>
      <c r="B1409" s="73" t="s">
        <v>1416</v>
      </c>
      <c r="C1409" s="72">
        <v>0.28255023000000001</v>
      </c>
      <c r="D1409">
        <f>IF(Recherche!$D$1='Base poids'!A1409,1,0)</f>
        <v>0</v>
      </c>
      <c r="E1409">
        <f>IF(D1409=0,0,SUM($D$2:D1409))</f>
        <v>0</v>
      </c>
    </row>
    <row r="1410" spans="1:5" x14ac:dyDescent="0.3">
      <c r="A1410" s="70" t="s">
        <v>575</v>
      </c>
      <c r="B1410" s="71" t="s">
        <v>34</v>
      </c>
      <c r="C1410" s="72">
        <v>0.25050019000000001</v>
      </c>
      <c r="D1410">
        <f>IF(Recherche!$D$1='Base poids'!A1410,1,0)</f>
        <v>0</v>
      </c>
      <c r="E1410">
        <f>IF(D1410=0,0,SUM($D$2:D1410))</f>
        <v>0</v>
      </c>
    </row>
    <row r="1411" spans="1:5" x14ac:dyDescent="0.3">
      <c r="A1411" s="70" t="s">
        <v>575</v>
      </c>
      <c r="B1411" s="71" t="s">
        <v>42</v>
      </c>
      <c r="C1411" s="72">
        <v>8.5537840000000004E-2</v>
      </c>
      <c r="D1411">
        <f>IF(Recherche!$D$1='Base poids'!A1411,1,0)</f>
        <v>0</v>
      </c>
      <c r="E1411">
        <f>IF(D1411=0,0,SUM($D$2:D1411))</f>
        <v>0</v>
      </c>
    </row>
    <row r="1412" spans="1:5" x14ac:dyDescent="0.3">
      <c r="A1412" s="70" t="s">
        <v>575</v>
      </c>
      <c r="B1412" s="71" t="s">
        <v>31</v>
      </c>
      <c r="C1412" s="72">
        <v>8.5000450000000005E-2</v>
      </c>
      <c r="D1412">
        <f>IF(Recherche!$D$1='Base poids'!A1412,1,0)</f>
        <v>0</v>
      </c>
      <c r="E1412">
        <f>IF(D1412=0,0,SUM($D$2:D1412))</f>
        <v>0</v>
      </c>
    </row>
    <row r="1413" spans="1:5" x14ac:dyDescent="0.3">
      <c r="A1413" s="70" t="s">
        <v>819</v>
      </c>
      <c r="B1413" s="71" t="s">
        <v>34</v>
      </c>
      <c r="C1413" s="72">
        <v>0.40570000000000001</v>
      </c>
      <c r="D1413">
        <f>IF(Recherche!$D$1='Base poids'!A1413,1,0)</f>
        <v>0</v>
      </c>
      <c r="E1413">
        <f>IF(D1413=0,0,SUM($D$2:D1413))</f>
        <v>0</v>
      </c>
    </row>
    <row r="1414" spans="1:5" x14ac:dyDescent="0.3">
      <c r="A1414" s="70" t="s">
        <v>819</v>
      </c>
      <c r="B1414" s="73" t="s">
        <v>1416</v>
      </c>
      <c r="C1414" s="72">
        <v>0.3493</v>
      </c>
      <c r="D1414">
        <f>IF(Recherche!$D$1='Base poids'!A1414,1,0)</f>
        <v>0</v>
      </c>
      <c r="E1414">
        <f>IF(D1414=0,0,SUM($D$2:D1414))</f>
        <v>0</v>
      </c>
    </row>
    <row r="1415" spans="1:5" x14ac:dyDescent="0.3">
      <c r="A1415" s="70" t="s">
        <v>819</v>
      </c>
      <c r="B1415" s="71" t="s">
        <v>47</v>
      </c>
      <c r="C1415" s="72">
        <v>0.18909999999999999</v>
      </c>
      <c r="D1415">
        <f>IF(Recherche!$D$1='Base poids'!A1415,1,0)</f>
        <v>0</v>
      </c>
      <c r="E1415">
        <f>IF(D1415=0,0,SUM($D$2:D1415))</f>
        <v>0</v>
      </c>
    </row>
    <row r="1416" spans="1:5" x14ac:dyDescent="0.3">
      <c r="A1416" s="70" t="s">
        <v>819</v>
      </c>
      <c r="B1416" s="71" t="s">
        <v>31</v>
      </c>
      <c r="C1416" s="72">
        <v>5.5899999999999998E-2</v>
      </c>
      <c r="D1416">
        <f>IF(Recherche!$D$1='Base poids'!A1416,1,0)</f>
        <v>0</v>
      </c>
      <c r="E1416">
        <f>IF(D1416=0,0,SUM($D$2:D1416))</f>
        <v>0</v>
      </c>
    </row>
    <row r="1417" spans="1:5" x14ac:dyDescent="0.3">
      <c r="A1417" s="70" t="s">
        <v>257</v>
      </c>
      <c r="B1417" s="73" t="s">
        <v>1416</v>
      </c>
      <c r="C1417" s="72">
        <v>0.21965518000000001</v>
      </c>
      <c r="D1417">
        <f>IF(Recherche!$D$1='Base poids'!A1417,1,0)</f>
        <v>0</v>
      </c>
      <c r="E1417">
        <f>IF(D1417=0,0,SUM($D$2:D1417))</f>
        <v>0</v>
      </c>
    </row>
    <row r="1418" spans="1:5" x14ac:dyDescent="0.3">
      <c r="A1418" s="70" t="s">
        <v>257</v>
      </c>
      <c r="B1418" s="71" t="s">
        <v>47</v>
      </c>
      <c r="C1418" s="72">
        <v>0.18731679000000001</v>
      </c>
      <c r="D1418">
        <f>IF(Recherche!$D$1='Base poids'!A1418,1,0)</f>
        <v>0</v>
      </c>
      <c r="E1418">
        <f>IF(D1418=0,0,SUM($D$2:D1418))</f>
        <v>0</v>
      </c>
    </row>
    <row r="1419" spans="1:5" x14ac:dyDescent="0.3">
      <c r="A1419" s="70" t="s">
        <v>257</v>
      </c>
      <c r="B1419" s="71" t="s">
        <v>17</v>
      </c>
      <c r="C1419" s="72">
        <v>0.1762</v>
      </c>
      <c r="D1419">
        <f>IF(Recherche!$D$1='Base poids'!A1419,1,0)</f>
        <v>0</v>
      </c>
      <c r="E1419">
        <f>IF(D1419=0,0,SUM($D$2:D1419))</f>
        <v>0</v>
      </c>
    </row>
    <row r="1420" spans="1:5" x14ac:dyDescent="0.3">
      <c r="A1420" s="70" t="s">
        <v>257</v>
      </c>
      <c r="B1420" s="71" t="s">
        <v>34</v>
      </c>
      <c r="C1420" s="72">
        <v>0.12002395</v>
      </c>
      <c r="D1420">
        <f>IF(Recherche!$D$1='Base poids'!A1420,1,0)</f>
        <v>0</v>
      </c>
      <c r="E1420">
        <f>IF(D1420=0,0,SUM($D$2:D1420))</f>
        <v>0</v>
      </c>
    </row>
    <row r="1421" spans="1:5" x14ac:dyDescent="0.3">
      <c r="A1421" s="70" t="s">
        <v>257</v>
      </c>
      <c r="B1421" s="71" t="s">
        <v>0</v>
      </c>
      <c r="C1421" s="72">
        <v>0.1094</v>
      </c>
      <c r="D1421">
        <f>IF(Recherche!$D$1='Base poids'!A1421,1,0)</f>
        <v>0</v>
      </c>
      <c r="E1421">
        <f>IF(D1421=0,0,SUM($D$2:D1421))</f>
        <v>0</v>
      </c>
    </row>
    <row r="1422" spans="1:5" x14ac:dyDescent="0.3">
      <c r="A1422" s="70" t="s">
        <v>257</v>
      </c>
      <c r="B1422" s="71" t="s">
        <v>42</v>
      </c>
      <c r="C1422" s="72">
        <v>0.1049264</v>
      </c>
      <c r="D1422">
        <f>IF(Recherche!$D$1='Base poids'!A1422,1,0)</f>
        <v>0</v>
      </c>
      <c r="E1422">
        <f>IF(D1422=0,0,SUM($D$2:D1422))</f>
        <v>0</v>
      </c>
    </row>
    <row r="1423" spans="1:5" x14ac:dyDescent="0.3">
      <c r="A1423" s="70" t="s">
        <v>257</v>
      </c>
      <c r="B1423" s="71" t="s">
        <v>31</v>
      </c>
      <c r="C1423" s="72">
        <v>8.2484940000000007E-2</v>
      </c>
      <c r="D1423">
        <f>IF(Recherche!$D$1='Base poids'!A1423,1,0)</f>
        <v>0</v>
      </c>
      <c r="E1423">
        <f>IF(D1423=0,0,SUM($D$2:D1423))</f>
        <v>0</v>
      </c>
    </row>
    <row r="1424" spans="1:5" x14ac:dyDescent="0.3">
      <c r="A1424" s="70" t="s">
        <v>795</v>
      </c>
      <c r="B1424" s="71" t="s">
        <v>47</v>
      </c>
      <c r="C1424" s="72">
        <v>0.44607843000000003</v>
      </c>
      <c r="D1424">
        <f>IF(Recherche!$D$1='Base poids'!A1424,1,0)</f>
        <v>0</v>
      </c>
      <c r="E1424">
        <f>IF(D1424=0,0,SUM($D$2:D1424))</f>
        <v>0</v>
      </c>
    </row>
    <row r="1425" spans="1:5" x14ac:dyDescent="0.3">
      <c r="A1425" s="70" t="s">
        <v>795</v>
      </c>
      <c r="B1425" s="73" t="s">
        <v>1413</v>
      </c>
      <c r="C1425" s="72">
        <v>0.35294117000000003</v>
      </c>
      <c r="D1425">
        <f>IF(Recherche!$D$1='Base poids'!A1425,1,0)</f>
        <v>0</v>
      </c>
      <c r="E1425">
        <f>IF(D1425=0,0,SUM($D$2:D1425))</f>
        <v>0</v>
      </c>
    </row>
    <row r="1426" spans="1:5" x14ac:dyDescent="0.3">
      <c r="A1426" s="70" t="s">
        <v>795</v>
      </c>
      <c r="B1426" s="71" t="s">
        <v>42</v>
      </c>
      <c r="C1426" s="72">
        <v>0.20098039000000001</v>
      </c>
      <c r="D1426">
        <f>IF(Recherche!$D$1='Base poids'!A1426,1,0)</f>
        <v>0</v>
      </c>
      <c r="E1426">
        <f>IF(D1426=0,0,SUM($D$2:D1426))</f>
        <v>0</v>
      </c>
    </row>
    <row r="1427" spans="1:5" x14ac:dyDescent="0.3">
      <c r="A1427" s="70" t="s">
        <v>797</v>
      </c>
      <c r="B1427" s="71" t="s">
        <v>42</v>
      </c>
      <c r="C1427" s="72">
        <v>0.38348459000000001</v>
      </c>
      <c r="D1427">
        <f>IF(Recherche!$D$1='Base poids'!A1427,1,0)</f>
        <v>0</v>
      </c>
      <c r="E1427">
        <f>IF(D1427=0,0,SUM($D$2:D1427))</f>
        <v>0</v>
      </c>
    </row>
    <row r="1428" spans="1:5" x14ac:dyDescent="0.3">
      <c r="A1428" s="70" t="s">
        <v>797</v>
      </c>
      <c r="B1428" s="71" t="s">
        <v>31</v>
      </c>
      <c r="C1428" s="72">
        <v>0.29907962999999999</v>
      </c>
      <c r="D1428">
        <f>IF(Recherche!$D$1='Base poids'!A1428,1,0)</f>
        <v>0</v>
      </c>
      <c r="E1428">
        <f>IF(D1428=0,0,SUM($D$2:D1428))</f>
        <v>0</v>
      </c>
    </row>
    <row r="1429" spans="1:5" x14ac:dyDescent="0.3">
      <c r="A1429" s="70" t="s">
        <v>797</v>
      </c>
      <c r="B1429" s="73" t="s">
        <v>1417</v>
      </c>
      <c r="C1429" s="72">
        <v>0.20686436999999999</v>
      </c>
      <c r="D1429">
        <f>IF(Recherche!$D$1='Base poids'!A1429,1,0)</f>
        <v>0</v>
      </c>
      <c r="E1429">
        <f>IF(D1429=0,0,SUM($D$2:D1429))</f>
        <v>0</v>
      </c>
    </row>
    <row r="1430" spans="1:5" x14ac:dyDescent="0.3">
      <c r="A1430" s="70" t="s">
        <v>797</v>
      </c>
      <c r="B1430" s="71" t="s">
        <v>47</v>
      </c>
      <c r="C1430" s="72">
        <v>0.11057139000000001</v>
      </c>
      <c r="D1430">
        <f>IF(Recherche!$D$1='Base poids'!A1430,1,0)</f>
        <v>0</v>
      </c>
      <c r="E1430">
        <f>IF(D1430=0,0,SUM($D$2:D1430))</f>
        <v>0</v>
      </c>
    </row>
    <row r="1431" spans="1:5" x14ac:dyDescent="0.3">
      <c r="A1431" s="70" t="s">
        <v>367</v>
      </c>
      <c r="B1431" s="73" t="s">
        <v>1419</v>
      </c>
      <c r="C1431" s="72">
        <v>0.47424960999999999</v>
      </c>
      <c r="D1431">
        <f>IF(Recherche!$D$1='Base poids'!A1431,1,0)</f>
        <v>0</v>
      </c>
      <c r="E1431">
        <f>IF(D1431=0,0,SUM($D$2:D1431))</f>
        <v>0</v>
      </c>
    </row>
    <row r="1432" spans="1:5" x14ac:dyDescent="0.3">
      <c r="A1432" s="70" t="s">
        <v>367</v>
      </c>
      <c r="B1432" s="71" t="s">
        <v>34</v>
      </c>
      <c r="C1432" s="72">
        <v>0.38460537</v>
      </c>
      <c r="D1432">
        <f>IF(Recherche!$D$1='Base poids'!A1432,1,0)</f>
        <v>0</v>
      </c>
      <c r="E1432">
        <f>IF(D1432=0,0,SUM($D$2:D1432))</f>
        <v>0</v>
      </c>
    </row>
    <row r="1433" spans="1:5" x14ac:dyDescent="0.3">
      <c r="A1433" s="70" t="s">
        <v>367</v>
      </c>
      <c r="B1433" s="71" t="s">
        <v>47</v>
      </c>
      <c r="C1433" s="72">
        <v>0.14114500999999999</v>
      </c>
      <c r="D1433">
        <f>IF(Recherche!$D$1='Base poids'!A1433,1,0)</f>
        <v>0</v>
      </c>
      <c r="E1433">
        <f>IF(D1433=0,0,SUM($D$2:D1433))</f>
        <v>0</v>
      </c>
    </row>
    <row r="1434" spans="1:5" x14ac:dyDescent="0.3">
      <c r="A1434" s="70" t="s">
        <v>799</v>
      </c>
      <c r="B1434" s="71" t="s">
        <v>47</v>
      </c>
      <c r="C1434" s="72">
        <v>0.35716303999999999</v>
      </c>
      <c r="D1434">
        <f>IF(Recherche!$D$1='Base poids'!A1434,1,0)</f>
        <v>0</v>
      </c>
      <c r="E1434">
        <f>IF(D1434=0,0,SUM($D$2:D1434))</f>
        <v>0</v>
      </c>
    </row>
    <row r="1435" spans="1:5" x14ac:dyDescent="0.3">
      <c r="A1435" s="70" t="s">
        <v>799</v>
      </c>
      <c r="B1435" s="73" t="s">
        <v>1409</v>
      </c>
      <c r="C1435" s="72">
        <v>0.29697654000000001</v>
      </c>
      <c r="D1435">
        <f>IF(Recherche!$D$1='Base poids'!A1435,1,0)</f>
        <v>0</v>
      </c>
      <c r="E1435">
        <f>IF(D1435=0,0,SUM($D$2:D1435))</f>
        <v>0</v>
      </c>
    </row>
    <row r="1436" spans="1:5" x14ac:dyDescent="0.3">
      <c r="A1436" s="70" t="s">
        <v>799</v>
      </c>
      <c r="B1436" s="71" t="s">
        <v>31</v>
      </c>
      <c r="C1436" s="72">
        <v>0.18282000000000001</v>
      </c>
      <c r="D1436">
        <f>IF(Recherche!$D$1='Base poids'!A1436,1,0)</f>
        <v>0</v>
      </c>
      <c r="E1436">
        <f>IF(D1436=0,0,SUM($D$2:D1436))</f>
        <v>0</v>
      </c>
    </row>
    <row r="1437" spans="1:5" x14ac:dyDescent="0.3">
      <c r="A1437" s="70" t="s">
        <v>799</v>
      </c>
      <c r="B1437" s="71" t="s">
        <v>34</v>
      </c>
      <c r="C1437" s="72">
        <v>0.1630404</v>
      </c>
      <c r="D1437">
        <f>IF(Recherche!$D$1='Base poids'!A1437,1,0)</f>
        <v>0</v>
      </c>
      <c r="E1437">
        <f>IF(D1437=0,0,SUM($D$2:D1437))</f>
        <v>0</v>
      </c>
    </row>
    <row r="1438" spans="1:5" x14ac:dyDescent="0.3">
      <c r="A1438" s="70" t="s">
        <v>801</v>
      </c>
      <c r="B1438" s="71" t="s">
        <v>34</v>
      </c>
      <c r="C1438" s="72">
        <v>0.28079999999999999</v>
      </c>
      <c r="D1438">
        <f>IF(Recherche!$D$1='Base poids'!A1438,1,0)</f>
        <v>0</v>
      </c>
      <c r="E1438">
        <f>IF(D1438=0,0,SUM($D$2:D1438))</f>
        <v>0</v>
      </c>
    </row>
    <row r="1439" spans="1:5" x14ac:dyDescent="0.3">
      <c r="A1439" s="70" t="s">
        <v>801</v>
      </c>
      <c r="B1439" s="73" t="s">
        <v>1412</v>
      </c>
      <c r="C1439" s="72">
        <v>0.26440000000000002</v>
      </c>
      <c r="D1439">
        <f>IF(Recherche!$D$1='Base poids'!A1439,1,0)</f>
        <v>0</v>
      </c>
      <c r="E1439">
        <f>IF(D1439=0,0,SUM($D$2:D1439))</f>
        <v>0</v>
      </c>
    </row>
    <row r="1440" spans="1:5" x14ac:dyDescent="0.3">
      <c r="A1440" s="70" t="s">
        <v>801</v>
      </c>
      <c r="B1440" s="71" t="s">
        <v>47</v>
      </c>
      <c r="C1440" s="72">
        <v>0.20280000000000001</v>
      </c>
      <c r="D1440">
        <f>IF(Recherche!$D$1='Base poids'!A1440,1,0)</f>
        <v>0</v>
      </c>
      <c r="E1440">
        <f>IF(D1440=0,0,SUM($D$2:D1440))</f>
        <v>0</v>
      </c>
    </row>
    <row r="1441" spans="1:5" x14ac:dyDescent="0.3">
      <c r="A1441" s="70" t="s">
        <v>801</v>
      </c>
      <c r="B1441" s="71" t="s">
        <v>31</v>
      </c>
      <c r="C1441" s="72">
        <v>0.1358</v>
      </c>
      <c r="D1441">
        <f>IF(Recherche!$D$1='Base poids'!A1441,1,0)</f>
        <v>0</v>
      </c>
      <c r="E1441">
        <f>IF(D1441=0,0,SUM($D$2:D1441))</f>
        <v>0</v>
      </c>
    </row>
    <row r="1442" spans="1:5" x14ac:dyDescent="0.3">
      <c r="A1442" s="70" t="s">
        <v>801</v>
      </c>
      <c r="B1442" s="71" t="s">
        <v>42</v>
      </c>
      <c r="C1442" s="72">
        <v>0.1162</v>
      </c>
      <c r="D1442">
        <f>IF(Recherche!$D$1='Base poids'!A1442,1,0)</f>
        <v>0</v>
      </c>
      <c r="E1442">
        <f>IF(D1442=0,0,SUM($D$2:D1442))</f>
        <v>0</v>
      </c>
    </row>
    <row r="1443" spans="1:5" x14ac:dyDescent="0.3">
      <c r="A1443" s="70" t="s">
        <v>803</v>
      </c>
      <c r="B1443" s="71" t="s">
        <v>34</v>
      </c>
      <c r="C1443" s="72">
        <v>0.32400000000000001</v>
      </c>
      <c r="D1443">
        <f>IF(Recherche!$D$1='Base poids'!A1443,1,0)</f>
        <v>0</v>
      </c>
      <c r="E1443">
        <f>IF(D1443=0,0,SUM($D$2:D1443))</f>
        <v>0</v>
      </c>
    </row>
    <row r="1444" spans="1:5" x14ac:dyDescent="0.3">
      <c r="A1444" s="70" t="s">
        <v>803</v>
      </c>
      <c r="B1444" s="71" t="s">
        <v>47</v>
      </c>
      <c r="C1444" s="72">
        <v>0.28849999999999998</v>
      </c>
      <c r="D1444">
        <f>IF(Recherche!$D$1='Base poids'!A1444,1,0)</f>
        <v>0</v>
      </c>
      <c r="E1444">
        <f>IF(D1444=0,0,SUM($D$2:D1444))</f>
        <v>0</v>
      </c>
    </row>
    <row r="1445" spans="1:5" x14ac:dyDescent="0.3">
      <c r="A1445" s="70" t="s">
        <v>803</v>
      </c>
      <c r="B1445" s="73" t="s">
        <v>1412</v>
      </c>
      <c r="C1445" s="72">
        <v>0.2147</v>
      </c>
      <c r="D1445">
        <f>IF(Recherche!$D$1='Base poids'!A1445,1,0)</f>
        <v>0</v>
      </c>
      <c r="E1445">
        <f>IF(D1445=0,0,SUM($D$2:D1445))</f>
        <v>0</v>
      </c>
    </row>
    <row r="1446" spans="1:5" x14ac:dyDescent="0.3">
      <c r="A1446" s="70" t="s">
        <v>803</v>
      </c>
      <c r="B1446" s="71" t="s">
        <v>42</v>
      </c>
      <c r="C1446" s="72">
        <v>0.1152</v>
      </c>
      <c r="D1446">
        <f>IF(Recherche!$D$1='Base poids'!A1446,1,0)</f>
        <v>0</v>
      </c>
      <c r="E1446">
        <f>IF(D1446=0,0,SUM($D$2:D1446))</f>
        <v>0</v>
      </c>
    </row>
    <row r="1447" spans="1:5" x14ac:dyDescent="0.3">
      <c r="A1447" s="70" t="s">
        <v>803</v>
      </c>
      <c r="B1447" s="71" t="s">
        <v>31</v>
      </c>
      <c r="C1447" s="72">
        <v>5.7599999999999998E-2</v>
      </c>
      <c r="D1447">
        <f>IF(Recherche!$D$1='Base poids'!A1447,1,0)</f>
        <v>0</v>
      </c>
      <c r="E1447">
        <f>IF(D1447=0,0,SUM($D$2:D1447))</f>
        <v>0</v>
      </c>
    </row>
    <row r="1448" spans="1:5" x14ac:dyDescent="0.3">
      <c r="A1448" s="70" t="s">
        <v>518</v>
      </c>
      <c r="B1448" s="73" t="s">
        <v>1410</v>
      </c>
      <c r="C1448" s="72">
        <v>0.30966007000000001</v>
      </c>
      <c r="D1448">
        <f>IF(Recherche!$D$1='Base poids'!A1448,1,0)</f>
        <v>0</v>
      </c>
      <c r="E1448">
        <f>IF(D1448=0,0,SUM($D$2:D1448))</f>
        <v>0</v>
      </c>
    </row>
    <row r="1449" spans="1:5" x14ac:dyDescent="0.3">
      <c r="A1449" s="70" t="s">
        <v>518</v>
      </c>
      <c r="B1449" s="71" t="s">
        <v>42</v>
      </c>
      <c r="C1449" s="72">
        <v>0.26132524000000001</v>
      </c>
      <c r="D1449">
        <f>IF(Recherche!$D$1='Base poids'!A1449,1,0)</f>
        <v>0</v>
      </c>
      <c r="E1449">
        <f>IF(D1449=0,0,SUM($D$2:D1449))</f>
        <v>0</v>
      </c>
    </row>
    <row r="1450" spans="1:5" x14ac:dyDescent="0.3">
      <c r="A1450" s="70" t="s">
        <v>518</v>
      </c>
      <c r="B1450" s="71" t="s">
        <v>34</v>
      </c>
      <c r="C1450" s="72">
        <v>0.24215679000000001</v>
      </c>
      <c r="D1450">
        <f>IF(Recherche!$D$1='Base poids'!A1450,1,0)</f>
        <v>0</v>
      </c>
      <c r="E1450">
        <f>IF(D1450=0,0,SUM($D$2:D1450))</f>
        <v>0</v>
      </c>
    </row>
    <row r="1451" spans="1:5" x14ac:dyDescent="0.3">
      <c r="A1451" s="70" t="s">
        <v>518</v>
      </c>
      <c r="B1451" s="71" t="s">
        <v>18</v>
      </c>
      <c r="C1451" s="72">
        <v>0.10742604</v>
      </c>
      <c r="D1451">
        <f>IF(Recherche!$D$1='Base poids'!A1451,1,0)</f>
        <v>0</v>
      </c>
      <c r="E1451">
        <f>IF(D1451=0,0,SUM($D$2:D1451))</f>
        <v>0</v>
      </c>
    </row>
    <row r="1452" spans="1:5" x14ac:dyDescent="0.3">
      <c r="A1452" s="70" t="s">
        <v>518</v>
      </c>
      <c r="B1452" s="71" t="s">
        <v>31</v>
      </c>
      <c r="C1452" s="72">
        <v>7.9431840000000004E-2</v>
      </c>
      <c r="D1452">
        <f>IF(Recherche!$D$1='Base poids'!A1452,1,0)</f>
        <v>0</v>
      </c>
      <c r="E1452">
        <f>IF(D1452=0,0,SUM($D$2:D1452))</f>
        <v>0</v>
      </c>
    </row>
    <row r="1453" spans="1:5" x14ac:dyDescent="0.3">
      <c r="A1453" s="70" t="s">
        <v>369</v>
      </c>
      <c r="B1453" s="71" t="s">
        <v>34</v>
      </c>
      <c r="C1453" s="72">
        <v>0.42611821</v>
      </c>
      <c r="D1453">
        <f>IF(Recherche!$D$1='Base poids'!A1453,1,0)</f>
        <v>0</v>
      </c>
      <c r="E1453">
        <f>IF(D1453=0,0,SUM($D$2:D1453))</f>
        <v>0</v>
      </c>
    </row>
    <row r="1454" spans="1:5" x14ac:dyDescent="0.3">
      <c r="A1454" s="70" t="s">
        <v>369</v>
      </c>
      <c r="B1454" s="73" t="s">
        <v>1416</v>
      </c>
      <c r="C1454" s="72">
        <v>0.40295526999999998</v>
      </c>
      <c r="D1454">
        <f>IF(Recherche!$D$1='Base poids'!A1454,1,0)</f>
        <v>0</v>
      </c>
      <c r="E1454">
        <f>IF(D1454=0,0,SUM($D$2:D1454))</f>
        <v>0</v>
      </c>
    </row>
    <row r="1455" spans="1:5" x14ac:dyDescent="0.3">
      <c r="A1455" s="70" t="s">
        <v>369</v>
      </c>
      <c r="B1455" s="71" t="s">
        <v>1241</v>
      </c>
      <c r="C1455" s="72">
        <v>0.17092651</v>
      </c>
      <c r="D1455">
        <f>IF(Recherche!$D$1='Base poids'!A1455,1,0)</f>
        <v>0</v>
      </c>
      <c r="E1455">
        <f>IF(D1455=0,0,SUM($D$2:D1455))</f>
        <v>0</v>
      </c>
    </row>
    <row r="1456" spans="1:5" x14ac:dyDescent="0.3">
      <c r="A1456" s="70" t="s">
        <v>520</v>
      </c>
      <c r="B1456" s="71" t="s">
        <v>34</v>
      </c>
      <c r="C1456" s="72">
        <v>0.8296692</v>
      </c>
      <c r="D1456">
        <f>IF(Recherche!$D$1='Base poids'!A1456,1,0)</f>
        <v>0</v>
      </c>
      <c r="E1456">
        <f>IF(D1456=0,0,SUM($D$2:D1456))</f>
        <v>0</v>
      </c>
    </row>
    <row r="1457" spans="1:5" x14ac:dyDescent="0.3">
      <c r="A1457" s="70" t="s">
        <v>520</v>
      </c>
      <c r="B1457" s="73" t="s">
        <v>1409</v>
      </c>
      <c r="C1457" s="72">
        <v>0.11403328</v>
      </c>
      <c r="D1457">
        <f>IF(Recherche!$D$1='Base poids'!A1457,1,0)</f>
        <v>0</v>
      </c>
      <c r="E1457">
        <f>IF(D1457=0,0,SUM($D$2:D1457))</f>
        <v>0</v>
      </c>
    </row>
    <row r="1458" spans="1:5" x14ac:dyDescent="0.3">
      <c r="A1458" s="70" t="s">
        <v>520</v>
      </c>
      <c r="B1458" s="71" t="s">
        <v>31</v>
      </c>
      <c r="C1458" s="72">
        <v>5.6297510000000002E-2</v>
      </c>
      <c r="D1458">
        <f>IF(Recherche!$D$1='Base poids'!A1458,1,0)</f>
        <v>0</v>
      </c>
      <c r="E1458">
        <f>IF(D1458=0,0,SUM($D$2:D1458))</f>
        <v>0</v>
      </c>
    </row>
    <row r="1459" spans="1:5" x14ac:dyDescent="0.3">
      <c r="A1459" s="70" t="s">
        <v>521</v>
      </c>
      <c r="B1459" s="71" t="s">
        <v>18</v>
      </c>
      <c r="C1459" s="72">
        <v>0.33656509000000001</v>
      </c>
      <c r="D1459">
        <f>IF(Recherche!$D$1='Base poids'!A1459,1,0)</f>
        <v>0</v>
      </c>
      <c r="E1459">
        <f>IF(D1459=0,0,SUM($D$2:D1459))</f>
        <v>0</v>
      </c>
    </row>
    <row r="1460" spans="1:5" x14ac:dyDescent="0.3">
      <c r="A1460" s="70" t="s">
        <v>521</v>
      </c>
      <c r="B1460" s="71" t="s">
        <v>34</v>
      </c>
      <c r="C1460" s="72">
        <v>0.26315789000000001</v>
      </c>
      <c r="D1460">
        <f>IF(Recherche!$D$1='Base poids'!A1460,1,0)</f>
        <v>0</v>
      </c>
      <c r="E1460">
        <f>IF(D1460=0,0,SUM($D$2:D1460))</f>
        <v>0</v>
      </c>
    </row>
    <row r="1461" spans="1:5" x14ac:dyDescent="0.3">
      <c r="A1461" s="70" t="s">
        <v>521</v>
      </c>
      <c r="B1461" s="73" t="s">
        <v>1410</v>
      </c>
      <c r="C1461" s="72">
        <v>0.20498614000000001</v>
      </c>
      <c r="D1461">
        <f>IF(Recherche!$D$1='Base poids'!A1461,1,0)</f>
        <v>0</v>
      </c>
      <c r="E1461">
        <f>IF(D1461=0,0,SUM($D$2:D1461))</f>
        <v>0</v>
      </c>
    </row>
    <row r="1462" spans="1:5" x14ac:dyDescent="0.3">
      <c r="A1462" s="70" t="s">
        <v>521</v>
      </c>
      <c r="B1462" s="71" t="s">
        <v>47</v>
      </c>
      <c r="C1462" s="72">
        <v>0.17451522999999999</v>
      </c>
      <c r="D1462">
        <f>IF(Recherche!$D$1='Base poids'!A1462,1,0)</f>
        <v>0</v>
      </c>
      <c r="E1462">
        <f>IF(D1462=0,0,SUM($D$2:D1462))</f>
        <v>0</v>
      </c>
    </row>
    <row r="1463" spans="1:5" x14ac:dyDescent="0.3">
      <c r="A1463" s="70" t="s">
        <v>521</v>
      </c>
      <c r="B1463" s="71" t="s">
        <v>31</v>
      </c>
      <c r="C1463" s="72">
        <v>2.0775620000000002E-2</v>
      </c>
      <c r="D1463">
        <f>IF(Recherche!$D$1='Base poids'!A1463,1,0)</f>
        <v>0</v>
      </c>
      <c r="E1463">
        <f>IF(D1463=0,0,SUM($D$2:D1463))</f>
        <v>0</v>
      </c>
    </row>
    <row r="1464" spans="1:5" x14ac:dyDescent="0.3">
      <c r="A1464" s="70" t="s">
        <v>523</v>
      </c>
      <c r="B1464" s="71" t="s">
        <v>34</v>
      </c>
      <c r="C1464" s="72">
        <v>0.38570226000000002</v>
      </c>
      <c r="D1464">
        <f>IF(Recherche!$D$1='Base poids'!A1464,1,0)</f>
        <v>0</v>
      </c>
      <c r="E1464">
        <f>IF(D1464=0,0,SUM($D$2:D1464))</f>
        <v>0</v>
      </c>
    </row>
    <row r="1465" spans="1:5" x14ac:dyDescent="0.3">
      <c r="A1465" s="70" t="s">
        <v>523</v>
      </c>
      <c r="B1465" s="73" t="s">
        <v>1410</v>
      </c>
      <c r="C1465" s="72">
        <v>0.28320000000000001</v>
      </c>
      <c r="D1465">
        <f>IF(Recherche!$D$1='Base poids'!A1465,1,0)</f>
        <v>0</v>
      </c>
      <c r="E1465">
        <f>IF(D1465=0,0,SUM($D$2:D1465))</f>
        <v>0</v>
      </c>
    </row>
    <row r="1466" spans="1:5" x14ac:dyDescent="0.3">
      <c r="A1466" s="70" t="s">
        <v>523</v>
      </c>
      <c r="B1466" s="71" t="s">
        <v>47</v>
      </c>
      <c r="C1466" s="72">
        <v>0.21510000000000001</v>
      </c>
      <c r="D1466">
        <f>IF(Recherche!$D$1='Base poids'!A1466,1,0)</f>
        <v>0</v>
      </c>
      <c r="E1466">
        <f>IF(D1466=0,0,SUM($D$2:D1466))</f>
        <v>0</v>
      </c>
    </row>
    <row r="1467" spans="1:5" x14ac:dyDescent="0.3">
      <c r="A1467" s="70" t="s">
        <v>523</v>
      </c>
      <c r="B1467" s="71" t="s">
        <v>42</v>
      </c>
      <c r="C1467" s="72">
        <v>0.1159</v>
      </c>
      <c r="D1467">
        <f>IF(Recherche!$D$1='Base poids'!A1467,1,0)</f>
        <v>0</v>
      </c>
      <c r="E1467">
        <f>IF(D1467=0,0,SUM($D$2:D1467))</f>
        <v>0</v>
      </c>
    </row>
    <row r="1468" spans="1:5" x14ac:dyDescent="0.3">
      <c r="A1468" s="70" t="s">
        <v>817</v>
      </c>
      <c r="B1468" s="73" t="s">
        <v>1412</v>
      </c>
      <c r="C1468" s="72">
        <v>0.30790000000000001</v>
      </c>
      <c r="D1468">
        <f>IF(Recherche!$D$1='Base poids'!A1468,1,0)</f>
        <v>0</v>
      </c>
      <c r="E1468">
        <f>IF(D1468=0,0,SUM($D$2:D1468))</f>
        <v>0</v>
      </c>
    </row>
    <row r="1469" spans="1:5" x14ac:dyDescent="0.3">
      <c r="A1469" s="70" t="s">
        <v>817</v>
      </c>
      <c r="B1469" s="71" t="s">
        <v>34</v>
      </c>
      <c r="C1469" s="72">
        <v>0.26400000000000001</v>
      </c>
      <c r="D1469">
        <f>IF(Recherche!$D$1='Base poids'!A1469,1,0)</f>
        <v>0</v>
      </c>
      <c r="E1469">
        <f>IF(D1469=0,0,SUM($D$2:D1469))</f>
        <v>0</v>
      </c>
    </row>
    <row r="1470" spans="1:5" x14ac:dyDescent="0.3">
      <c r="A1470" s="70" t="s">
        <v>817</v>
      </c>
      <c r="B1470" s="71" t="s">
        <v>47</v>
      </c>
      <c r="C1470" s="72">
        <v>0.24840000000000001</v>
      </c>
      <c r="D1470">
        <f>IF(Recherche!$D$1='Base poids'!A1470,1,0)</f>
        <v>0</v>
      </c>
      <c r="E1470">
        <f>IF(D1470=0,0,SUM($D$2:D1470))</f>
        <v>0</v>
      </c>
    </row>
    <row r="1471" spans="1:5" x14ac:dyDescent="0.3">
      <c r="A1471" s="70" t="s">
        <v>817</v>
      </c>
      <c r="B1471" s="71" t="s">
        <v>42</v>
      </c>
      <c r="C1471" s="72">
        <v>0.13439999999999999</v>
      </c>
      <c r="D1471">
        <f>IF(Recherche!$D$1='Base poids'!A1471,1,0)</f>
        <v>0</v>
      </c>
      <c r="E1471">
        <f>IF(D1471=0,0,SUM($D$2:D1471))</f>
        <v>0</v>
      </c>
    </row>
    <row r="1472" spans="1:5" x14ac:dyDescent="0.3">
      <c r="A1472" s="70" t="s">
        <v>817</v>
      </c>
      <c r="B1472" s="71" t="s">
        <v>31</v>
      </c>
      <c r="C1472" s="72">
        <v>4.53E-2</v>
      </c>
      <c r="D1472">
        <f>IF(Recherche!$D$1='Base poids'!A1472,1,0)</f>
        <v>0</v>
      </c>
      <c r="E1472">
        <f>IF(D1472=0,0,SUM($D$2:D1472))</f>
        <v>0</v>
      </c>
    </row>
    <row r="1473" spans="1:5" x14ac:dyDescent="0.3">
      <c r="A1473" s="70" t="s">
        <v>577</v>
      </c>
      <c r="B1473" s="71" t="s">
        <v>34</v>
      </c>
      <c r="C1473" s="72">
        <v>0.52551225000000001</v>
      </c>
      <c r="D1473">
        <f>IF(Recherche!$D$1='Base poids'!A1473,1,0)</f>
        <v>0</v>
      </c>
      <c r="E1473">
        <f>IF(D1473=0,0,SUM($D$2:D1473))</f>
        <v>0</v>
      </c>
    </row>
    <row r="1474" spans="1:5" x14ac:dyDescent="0.3">
      <c r="A1474" s="70" t="s">
        <v>577</v>
      </c>
      <c r="B1474" s="71" t="s">
        <v>47</v>
      </c>
      <c r="C1474" s="72">
        <v>0.20691039999999999</v>
      </c>
      <c r="D1474">
        <f>IF(Recherche!$D$1='Base poids'!A1474,1,0)</f>
        <v>0</v>
      </c>
      <c r="E1474">
        <f>IF(D1474=0,0,SUM($D$2:D1474))</f>
        <v>0</v>
      </c>
    </row>
    <row r="1475" spans="1:5" x14ac:dyDescent="0.3">
      <c r="A1475" s="70" t="s">
        <v>577</v>
      </c>
      <c r="B1475" s="73" t="s">
        <v>1414</v>
      </c>
      <c r="C1475" s="72">
        <v>0.10727199</v>
      </c>
      <c r="D1475">
        <f>IF(Recherche!$D$1='Base poids'!A1475,1,0)</f>
        <v>0</v>
      </c>
      <c r="E1475">
        <f>IF(D1475=0,0,SUM($D$2:D1475))</f>
        <v>0</v>
      </c>
    </row>
    <row r="1476" spans="1:5" x14ac:dyDescent="0.3">
      <c r="A1476" s="70" t="s">
        <v>577</v>
      </c>
      <c r="B1476" s="71" t="s">
        <v>35</v>
      </c>
      <c r="C1476" s="72">
        <v>0.1053</v>
      </c>
      <c r="D1476">
        <f>IF(Recherche!$D$1='Base poids'!A1476,1,0)</f>
        <v>0</v>
      </c>
      <c r="E1476">
        <f>IF(D1476=0,0,SUM($D$2:D1476))</f>
        <v>0</v>
      </c>
    </row>
    <row r="1477" spans="1:5" x14ac:dyDescent="0.3">
      <c r="A1477" s="70" t="s">
        <v>577</v>
      </c>
      <c r="B1477" s="71" t="s">
        <v>31</v>
      </c>
      <c r="C1477" s="72">
        <v>5.5042180000000003E-2</v>
      </c>
      <c r="D1477">
        <f>IF(Recherche!$D$1='Base poids'!A1477,1,0)</f>
        <v>0</v>
      </c>
      <c r="E1477">
        <f>IF(D1477=0,0,SUM($D$2:D1477))</f>
        <v>0</v>
      </c>
    </row>
    <row r="1478" spans="1:5" x14ac:dyDescent="0.3">
      <c r="A1478" s="70" t="s">
        <v>370</v>
      </c>
      <c r="B1478" s="71" t="s">
        <v>44</v>
      </c>
      <c r="C1478" s="72">
        <v>0.44769999999999999</v>
      </c>
      <c r="D1478">
        <f>IF(Recherche!$D$1='Base poids'!A1478,1,0)</f>
        <v>0</v>
      </c>
      <c r="E1478">
        <f>IF(D1478=0,0,SUM($D$2:D1478))</f>
        <v>0</v>
      </c>
    </row>
    <row r="1479" spans="1:5" x14ac:dyDescent="0.3">
      <c r="A1479" s="70" t="s">
        <v>370</v>
      </c>
      <c r="B1479" s="71" t="s">
        <v>34</v>
      </c>
      <c r="C1479" s="72">
        <v>0.3090909</v>
      </c>
      <c r="D1479">
        <f>IF(Recherche!$D$1='Base poids'!A1479,1,0)</f>
        <v>0</v>
      </c>
      <c r="E1479">
        <f>IF(D1479=0,0,SUM($D$2:D1479))</f>
        <v>0</v>
      </c>
    </row>
    <row r="1480" spans="1:5" x14ac:dyDescent="0.3">
      <c r="A1480" s="70" t="s">
        <v>370</v>
      </c>
      <c r="B1480" s="73" t="s">
        <v>1414</v>
      </c>
      <c r="C1480" s="72">
        <v>0.24318181</v>
      </c>
      <c r="D1480">
        <f>IF(Recherche!$D$1='Base poids'!A1480,1,0)</f>
        <v>0</v>
      </c>
      <c r="E1480">
        <f>IF(D1480=0,0,SUM($D$2:D1480))</f>
        <v>0</v>
      </c>
    </row>
    <row r="1481" spans="1:5" x14ac:dyDescent="0.3">
      <c r="A1481" s="70" t="s">
        <v>579</v>
      </c>
      <c r="B1481" s="71" t="s">
        <v>34</v>
      </c>
      <c r="C1481" s="72">
        <v>0.45854063018242125</v>
      </c>
      <c r="D1481">
        <f>IF(Recherche!$D$1='Base poids'!A1481,1,0)</f>
        <v>0</v>
      </c>
      <c r="E1481">
        <f>IF(D1481=0,0,SUM($D$2:D1481))</f>
        <v>0</v>
      </c>
    </row>
    <row r="1482" spans="1:5" x14ac:dyDescent="0.3">
      <c r="A1482" s="70" t="s">
        <v>579</v>
      </c>
      <c r="B1482" s="73" t="s">
        <v>1413</v>
      </c>
      <c r="C1482" s="72">
        <v>0.33499170812603646</v>
      </c>
      <c r="D1482">
        <f>IF(Recherche!$D$1='Base poids'!A1482,1,0)</f>
        <v>0</v>
      </c>
      <c r="E1482">
        <f>IF(D1482=0,0,SUM($D$2:D1482))</f>
        <v>0</v>
      </c>
    </row>
    <row r="1483" spans="1:5" x14ac:dyDescent="0.3">
      <c r="A1483" s="70" t="s">
        <v>579</v>
      </c>
      <c r="B1483" s="71" t="s">
        <v>42</v>
      </c>
      <c r="C1483" s="72">
        <v>0.10696517412935323</v>
      </c>
      <c r="D1483">
        <f>IF(Recherche!$D$1='Base poids'!A1483,1,0)</f>
        <v>0</v>
      </c>
      <c r="E1483">
        <f>IF(D1483=0,0,SUM($D$2:D1483))</f>
        <v>0</v>
      </c>
    </row>
    <row r="1484" spans="1:5" x14ac:dyDescent="0.3">
      <c r="A1484" s="70" t="s">
        <v>579</v>
      </c>
      <c r="B1484" s="71" t="s">
        <v>47</v>
      </c>
      <c r="C1484" s="72">
        <v>9.950248756218906E-2</v>
      </c>
      <c r="D1484">
        <f>IF(Recherche!$D$1='Base poids'!A1484,1,0)</f>
        <v>0</v>
      </c>
      <c r="E1484">
        <f>IF(D1484=0,0,SUM($D$2:D1484))</f>
        <v>0</v>
      </c>
    </row>
    <row r="1485" spans="1:5" x14ac:dyDescent="0.3">
      <c r="A1485" s="70" t="s">
        <v>824</v>
      </c>
      <c r="B1485" s="71" t="s">
        <v>34</v>
      </c>
      <c r="C1485" s="72">
        <v>0.62690000000000001</v>
      </c>
      <c r="D1485">
        <f>IF(Recherche!$D$1='Base poids'!A1485,1,0)</f>
        <v>0</v>
      </c>
      <c r="E1485">
        <f>IF(D1485=0,0,SUM($D$2:D1485))</f>
        <v>0</v>
      </c>
    </row>
    <row r="1486" spans="1:5" x14ac:dyDescent="0.3">
      <c r="A1486" s="70" t="s">
        <v>824</v>
      </c>
      <c r="B1486" s="73" t="s">
        <v>1413</v>
      </c>
      <c r="C1486" s="72">
        <v>0.37309999999999999</v>
      </c>
      <c r="D1486">
        <f>IF(Recherche!$D$1='Base poids'!A1486,1,0)</f>
        <v>0</v>
      </c>
      <c r="E1486">
        <f>IF(D1486=0,0,SUM($D$2:D1486))</f>
        <v>0</v>
      </c>
    </row>
    <row r="1487" spans="1:5" x14ac:dyDescent="0.3">
      <c r="A1487" s="70" t="s">
        <v>258</v>
      </c>
      <c r="B1487" s="71" t="s">
        <v>34</v>
      </c>
      <c r="C1487" s="72">
        <v>0.30299345</v>
      </c>
      <c r="D1487">
        <f>IF(Recherche!$D$1='Base poids'!A1487,1,0)</f>
        <v>0</v>
      </c>
      <c r="E1487">
        <f>IF(D1487=0,0,SUM($D$2:D1487))</f>
        <v>0</v>
      </c>
    </row>
    <row r="1488" spans="1:5" x14ac:dyDescent="0.3">
      <c r="A1488" s="70" t="s">
        <v>258</v>
      </c>
      <c r="B1488" s="73" t="s">
        <v>1415</v>
      </c>
      <c r="C1488" s="72">
        <v>0.28502928</v>
      </c>
      <c r="D1488">
        <f>IF(Recherche!$D$1='Base poids'!A1488,1,0)</f>
        <v>0</v>
      </c>
      <c r="E1488">
        <f>IF(D1488=0,0,SUM($D$2:D1488))</f>
        <v>0</v>
      </c>
    </row>
    <row r="1489" spans="1:5" x14ac:dyDescent="0.3">
      <c r="A1489" s="70" t="s">
        <v>258</v>
      </c>
      <c r="B1489" s="71" t="s">
        <v>47</v>
      </c>
      <c r="C1489" s="72">
        <v>0.15449874</v>
      </c>
      <c r="D1489">
        <f>IF(Recherche!$D$1='Base poids'!A1489,1,0)</f>
        <v>0</v>
      </c>
      <c r="E1489">
        <f>IF(D1489=0,0,SUM($D$2:D1489))</f>
        <v>0</v>
      </c>
    </row>
    <row r="1490" spans="1:5" x14ac:dyDescent="0.3">
      <c r="A1490" s="70" t="s">
        <v>258</v>
      </c>
      <c r="B1490" s="71" t="s">
        <v>31</v>
      </c>
      <c r="C1490" s="72">
        <v>0.14758365000000001</v>
      </c>
      <c r="D1490">
        <f>IF(Recherche!$D$1='Base poids'!A1490,1,0)</f>
        <v>0</v>
      </c>
      <c r="E1490">
        <f>IF(D1490=0,0,SUM($D$2:D1490))</f>
        <v>0</v>
      </c>
    </row>
    <row r="1491" spans="1:5" x14ac:dyDescent="0.3">
      <c r="A1491" s="70" t="s">
        <v>258</v>
      </c>
      <c r="B1491" s="71" t="s">
        <v>42</v>
      </c>
      <c r="C1491" s="72">
        <v>0.10989485</v>
      </c>
      <c r="D1491">
        <f>IF(Recherche!$D$1='Base poids'!A1491,1,0)</f>
        <v>0</v>
      </c>
      <c r="E1491">
        <f>IF(D1491=0,0,SUM($D$2:D1491))</f>
        <v>0</v>
      </c>
    </row>
    <row r="1492" spans="1:5" x14ac:dyDescent="0.3">
      <c r="A1492" s="70" t="s">
        <v>821</v>
      </c>
      <c r="B1492" s="73" t="s">
        <v>1419</v>
      </c>
      <c r="C1492" s="72">
        <v>0.39450000000000002</v>
      </c>
      <c r="D1492">
        <f>IF(Recherche!$D$1='Base poids'!A1492,1,0)</f>
        <v>0</v>
      </c>
      <c r="E1492">
        <f>IF(D1492=0,0,SUM($D$2:D1492))</f>
        <v>0</v>
      </c>
    </row>
    <row r="1493" spans="1:5" x14ac:dyDescent="0.3">
      <c r="A1493" s="70" t="s">
        <v>821</v>
      </c>
      <c r="B1493" s="71" t="s">
        <v>42</v>
      </c>
      <c r="C1493" s="72">
        <v>0.30630000000000002</v>
      </c>
      <c r="D1493">
        <f>IF(Recherche!$D$1='Base poids'!A1493,1,0)</f>
        <v>0</v>
      </c>
      <c r="E1493">
        <f>IF(D1493=0,0,SUM($D$2:D1493))</f>
        <v>0</v>
      </c>
    </row>
    <row r="1494" spans="1:5" x14ac:dyDescent="0.3">
      <c r="A1494" s="70" t="s">
        <v>821</v>
      </c>
      <c r="B1494" s="71" t="s">
        <v>34</v>
      </c>
      <c r="C1494" s="72">
        <v>0.15629999999999999</v>
      </c>
      <c r="D1494">
        <f>IF(Recherche!$D$1='Base poids'!A1494,1,0)</f>
        <v>0</v>
      </c>
      <c r="E1494">
        <f>IF(D1494=0,0,SUM($D$2:D1494))</f>
        <v>0</v>
      </c>
    </row>
    <row r="1495" spans="1:5" x14ac:dyDescent="0.3">
      <c r="A1495" s="70" t="s">
        <v>821</v>
      </c>
      <c r="B1495" s="71" t="s">
        <v>47</v>
      </c>
      <c r="C1495" s="72">
        <v>0.1429</v>
      </c>
      <c r="D1495">
        <f>IF(Recherche!$D$1='Base poids'!A1495,1,0)</f>
        <v>0</v>
      </c>
      <c r="E1495">
        <f>IF(D1495=0,0,SUM($D$2:D1495))</f>
        <v>0</v>
      </c>
    </row>
    <row r="1496" spans="1:5" x14ac:dyDescent="0.3">
      <c r="A1496" s="70" t="s">
        <v>826</v>
      </c>
      <c r="B1496" s="71" t="s">
        <v>47</v>
      </c>
      <c r="C1496" s="72">
        <v>0.55700000000000005</v>
      </c>
      <c r="D1496">
        <f>IF(Recherche!$D$1='Base poids'!A1496,1,0)</f>
        <v>0</v>
      </c>
      <c r="E1496">
        <f>IF(D1496=0,0,SUM($D$2:D1496))</f>
        <v>0</v>
      </c>
    </row>
    <row r="1497" spans="1:5" x14ac:dyDescent="0.3">
      <c r="A1497" s="70" t="s">
        <v>826</v>
      </c>
      <c r="B1497" s="73" t="s">
        <v>1413</v>
      </c>
      <c r="C1497" s="72">
        <v>0.29110000000000003</v>
      </c>
      <c r="D1497">
        <f>IF(Recherche!$D$1='Base poids'!A1497,1,0)</f>
        <v>0</v>
      </c>
      <c r="E1497">
        <f>IF(D1497=0,0,SUM($D$2:D1497))</f>
        <v>0</v>
      </c>
    </row>
    <row r="1498" spans="1:5" x14ac:dyDescent="0.3">
      <c r="A1498" s="70" t="s">
        <v>826</v>
      </c>
      <c r="B1498" s="71" t="s">
        <v>31</v>
      </c>
      <c r="C1498" s="72">
        <v>0.15190000000000001</v>
      </c>
      <c r="D1498">
        <f>IF(Recherche!$D$1='Base poids'!A1498,1,0)</f>
        <v>0</v>
      </c>
      <c r="E1498">
        <f>IF(D1498=0,0,SUM($D$2:D1498))</f>
        <v>0</v>
      </c>
    </row>
    <row r="1499" spans="1:5" x14ac:dyDescent="0.3">
      <c r="A1499" s="70" t="s">
        <v>805</v>
      </c>
      <c r="B1499" s="71" t="s">
        <v>7</v>
      </c>
      <c r="C1499" s="72">
        <v>0.50919999999999999</v>
      </c>
      <c r="D1499">
        <f>IF(Recherche!$D$1='Base poids'!A1499,1,0)</f>
        <v>0</v>
      </c>
      <c r="E1499">
        <f>IF(D1499=0,0,SUM($D$2:D1499))</f>
        <v>0</v>
      </c>
    </row>
    <row r="1500" spans="1:5" x14ac:dyDescent="0.3">
      <c r="A1500" s="70" t="s">
        <v>805</v>
      </c>
      <c r="B1500" s="71" t="s">
        <v>14</v>
      </c>
      <c r="C1500" s="72">
        <v>0.49080000000000001</v>
      </c>
      <c r="D1500">
        <f>IF(Recherche!$D$1='Base poids'!A1500,1,0)</f>
        <v>0</v>
      </c>
      <c r="E1500">
        <f>IF(D1500=0,0,SUM($D$2:D1500))</f>
        <v>0</v>
      </c>
    </row>
    <row r="1501" spans="1:5" x14ac:dyDescent="0.3">
      <c r="A1501" s="70" t="s">
        <v>580</v>
      </c>
      <c r="B1501" s="73" t="s">
        <v>1413</v>
      </c>
      <c r="C1501" s="72">
        <v>0.52682925999999997</v>
      </c>
      <c r="D1501">
        <f>IF(Recherche!$D$1='Base poids'!A1501,1,0)</f>
        <v>0</v>
      </c>
      <c r="E1501">
        <f>IF(D1501=0,0,SUM($D$2:D1501))</f>
        <v>0</v>
      </c>
    </row>
    <row r="1502" spans="1:5" x14ac:dyDescent="0.3">
      <c r="A1502" s="70" t="s">
        <v>580</v>
      </c>
      <c r="B1502" s="71" t="s">
        <v>34</v>
      </c>
      <c r="C1502" s="72">
        <v>0.47317072999999998</v>
      </c>
      <c r="D1502">
        <f>IF(Recherche!$D$1='Base poids'!A1502,1,0)</f>
        <v>0</v>
      </c>
      <c r="E1502">
        <f>IF(D1502=0,0,SUM($D$2:D1502))</f>
        <v>0</v>
      </c>
    </row>
    <row r="1503" spans="1:5" x14ac:dyDescent="0.3">
      <c r="A1503" s="70" t="s">
        <v>371</v>
      </c>
      <c r="B1503" s="73" t="s">
        <v>1414</v>
      </c>
      <c r="C1503" s="72">
        <v>0.44722222</v>
      </c>
      <c r="D1503">
        <f>IF(Recherche!$D$1='Base poids'!A1503,1,0)</f>
        <v>0</v>
      </c>
      <c r="E1503">
        <f>IF(D1503=0,0,SUM($D$2:D1503))</f>
        <v>0</v>
      </c>
    </row>
    <row r="1504" spans="1:5" x14ac:dyDescent="0.3">
      <c r="A1504" s="70" t="s">
        <v>371</v>
      </c>
      <c r="B1504" s="71" t="s">
        <v>47</v>
      </c>
      <c r="C1504" s="72">
        <v>0.21111110999999999</v>
      </c>
      <c r="D1504">
        <f>IF(Recherche!$D$1='Base poids'!A1504,1,0)</f>
        <v>0</v>
      </c>
      <c r="E1504">
        <f>IF(D1504=0,0,SUM($D$2:D1504))</f>
        <v>0</v>
      </c>
    </row>
    <row r="1505" spans="1:5" x14ac:dyDescent="0.3">
      <c r="A1505" s="70" t="s">
        <v>371</v>
      </c>
      <c r="B1505" s="71" t="s">
        <v>34</v>
      </c>
      <c r="C1505" s="72">
        <v>0.15</v>
      </c>
      <c r="D1505">
        <f>IF(Recherche!$D$1='Base poids'!A1505,1,0)</f>
        <v>0</v>
      </c>
      <c r="E1505">
        <f>IF(D1505=0,0,SUM($D$2:D1505))</f>
        <v>0</v>
      </c>
    </row>
    <row r="1506" spans="1:5" x14ac:dyDescent="0.3">
      <c r="A1506" s="70" t="s">
        <v>371</v>
      </c>
      <c r="B1506" s="71" t="s">
        <v>42</v>
      </c>
      <c r="C1506" s="72">
        <v>0.12777777000000001</v>
      </c>
      <c r="D1506">
        <f>IF(Recherche!$D$1='Base poids'!A1506,1,0)</f>
        <v>0</v>
      </c>
      <c r="E1506">
        <f>IF(D1506=0,0,SUM($D$2:D1506))</f>
        <v>0</v>
      </c>
    </row>
    <row r="1507" spans="1:5" x14ac:dyDescent="0.3">
      <c r="A1507" s="70" t="s">
        <v>371</v>
      </c>
      <c r="B1507" s="71" t="s">
        <v>31</v>
      </c>
      <c r="C1507" s="72">
        <v>6.3888879999999995E-2</v>
      </c>
      <c r="D1507">
        <f>IF(Recherche!$D$1='Base poids'!A1507,1,0)</f>
        <v>0</v>
      </c>
      <c r="E1507">
        <f>IF(D1507=0,0,SUM($D$2:D1507))</f>
        <v>0</v>
      </c>
    </row>
    <row r="1508" spans="1:5" x14ac:dyDescent="0.3">
      <c r="A1508" s="70" t="s">
        <v>372</v>
      </c>
      <c r="B1508" s="71" t="s">
        <v>47</v>
      </c>
      <c r="C1508" s="72">
        <v>0.35294117000000003</v>
      </c>
      <c r="D1508">
        <f>IF(Recherche!$D$1='Base poids'!A1508,1,0)</f>
        <v>0</v>
      </c>
      <c r="E1508">
        <f>IF(D1508=0,0,SUM($D$2:D1508))</f>
        <v>0</v>
      </c>
    </row>
    <row r="1509" spans="1:5" x14ac:dyDescent="0.3">
      <c r="A1509" s="70" t="s">
        <v>372</v>
      </c>
      <c r="B1509" s="71" t="s">
        <v>34</v>
      </c>
      <c r="C1509" s="72">
        <v>0.20053475000000001</v>
      </c>
      <c r="D1509">
        <f>IF(Recherche!$D$1='Base poids'!A1509,1,0)</f>
        <v>0</v>
      </c>
      <c r="E1509">
        <f>IF(D1509=0,0,SUM($D$2:D1509))</f>
        <v>0</v>
      </c>
    </row>
    <row r="1510" spans="1:5" x14ac:dyDescent="0.3">
      <c r="A1510" s="70" t="s">
        <v>372</v>
      </c>
      <c r="B1510" s="71" t="s">
        <v>18</v>
      </c>
      <c r="C1510" s="72">
        <v>0.18983957000000001</v>
      </c>
      <c r="D1510">
        <f>IF(Recherche!$D$1='Base poids'!A1510,1,0)</f>
        <v>0</v>
      </c>
      <c r="E1510">
        <f>IF(D1510=0,0,SUM($D$2:D1510))</f>
        <v>0</v>
      </c>
    </row>
    <row r="1511" spans="1:5" x14ac:dyDescent="0.3">
      <c r="A1511" s="70" t="s">
        <v>372</v>
      </c>
      <c r="B1511" s="73" t="s">
        <v>1410</v>
      </c>
      <c r="C1511" s="72">
        <v>0.14839572000000001</v>
      </c>
      <c r="D1511">
        <f>IF(Recherche!$D$1='Base poids'!A1511,1,0)</f>
        <v>0</v>
      </c>
      <c r="E1511">
        <f>IF(D1511=0,0,SUM($D$2:D1511))</f>
        <v>0</v>
      </c>
    </row>
    <row r="1512" spans="1:5" x14ac:dyDescent="0.3">
      <c r="A1512" s="70" t="s">
        <v>372</v>
      </c>
      <c r="B1512" s="71" t="s">
        <v>31</v>
      </c>
      <c r="C1512" s="72">
        <v>0.10828877000000001</v>
      </c>
      <c r="D1512">
        <f>IF(Recherche!$D$1='Base poids'!A1512,1,0)</f>
        <v>0</v>
      </c>
      <c r="E1512">
        <f>IF(D1512=0,0,SUM($D$2:D1512))</f>
        <v>0</v>
      </c>
    </row>
    <row r="1513" spans="1:5" x14ac:dyDescent="0.3">
      <c r="A1513" s="70" t="s">
        <v>828</v>
      </c>
      <c r="B1513" s="71" t="s">
        <v>47</v>
      </c>
      <c r="C1513" s="72">
        <v>0.64129999999999998</v>
      </c>
      <c r="D1513">
        <f>IF(Recherche!$D$1='Base poids'!A1513,1,0)</f>
        <v>0</v>
      </c>
      <c r="E1513">
        <f>IF(D1513=0,0,SUM($D$2:D1513))</f>
        <v>0</v>
      </c>
    </row>
    <row r="1514" spans="1:5" x14ac:dyDescent="0.3">
      <c r="A1514" s="70" t="s">
        <v>828</v>
      </c>
      <c r="B1514" s="71" t="s">
        <v>18</v>
      </c>
      <c r="C1514" s="72">
        <v>0.25</v>
      </c>
      <c r="D1514">
        <f>IF(Recherche!$D$1='Base poids'!A1514,1,0)</f>
        <v>0</v>
      </c>
      <c r="E1514">
        <f>IF(D1514=0,0,SUM($D$2:D1514))</f>
        <v>0</v>
      </c>
    </row>
    <row r="1515" spans="1:5" x14ac:dyDescent="0.3">
      <c r="A1515" s="70" t="s">
        <v>828</v>
      </c>
      <c r="B1515" s="71" t="s">
        <v>34</v>
      </c>
      <c r="C1515" s="72">
        <v>0.1087</v>
      </c>
      <c r="D1515">
        <f>IF(Recherche!$D$1='Base poids'!A1515,1,0)</f>
        <v>0</v>
      </c>
      <c r="E1515">
        <f>IF(D1515=0,0,SUM($D$2:D1515))</f>
        <v>0</v>
      </c>
    </row>
    <row r="1516" spans="1:5" x14ac:dyDescent="0.3">
      <c r="A1516" s="70" t="s">
        <v>830</v>
      </c>
      <c r="B1516" s="71" t="s">
        <v>47</v>
      </c>
      <c r="C1516" s="72">
        <v>0.58620000000000005</v>
      </c>
      <c r="D1516">
        <f>IF(Recherche!$D$1='Base poids'!A1516,1,0)</f>
        <v>0</v>
      </c>
      <c r="E1516">
        <f>IF(D1516=0,0,SUM($D$2:D1516))</f>
        <v>0</v>
      </c>
    </row>
    <row r="1517" spans="1:5" x14ac:dyDescent="0.3">
      <c r="A1517" s="70" t="s">
        <v>830</v>
      </c>
      <c r="B1517" s="71" t="s">
        <v>31</v>
      </c>
      <c r="C1517" s="72">
        <v>0.4138</v>
      </c>
      <c r="D1517">
        <f>IF(Recherche!$D$1='Base poids'!A1517,1,0)</f>
        <v>0</v>
      </c>
      <c r="E1517">
        <f>IF(D1517=0,0,SUM($D$2:D1517))</f>
        <v>0</v>
      </c>
    </row>
    <row r="1518" spans="1:5" x14ac:dyDescent="0.3">
      <c r="A1518" s="70" t="s">
        <v>524</v>
      </c>
      <c r="B1518" s="71" t="s">
        <v>47</v>
      </c>
      <c r="C1518" s="72">
        <v>0.64666237999999998</v>
      </c>
      <c r="D1518">
        <f>IF(Recherche!$D$1='Base poids'!A1518,1,0)</f>
        <v>0</v>
      </c>
      <c r="E1518">
        <f>IF(D1518=0,0,SUM($D$2:D1518))</f>
        <v>0</v>
      </c>
    </row>
    <row r="1519" spans="1:5" x14ac:dyDescent="0.3">
      <c r="A1519" s="70" t="s">
        <v>524</v>
      </c>
      <c r="B1519" s="71" t="s">
        <v>34</v>
      </c>
      <c r="C1519" s="72">
        <v>0.30070603000000001</v>
      </c>
      <c r="D1519">
        <f>IF(Recherche!$D$1='Base poids'!A1519,1,0)</f>
        <v>0</v>
      </c>
      <c r="E1519">
        <f>IF(D1519=0,0,SUM($D$2:D1519))</f>
        <v>0</v>
      </c>
    </row>
    <row r="1520" spans="1:5" x14ac:dyDescent="0.3">
      <c r="A1520" s="70" t="s">
        <v>524</v>
      </c>
      <c r="B1520" s="71" t="s">
        <v>31</v>
      </c>
      <c r="C1520" s="72">
        <v>5.2631570000000003E-2</v>
      </c>
      <c r="D1520">
        <f>IF(Recherche!$D$1='Base poids'!A1520,1,0)</f>
        <v>0</v>
      </c>
      <c r="E1520">
        <f>IF(D1520=0,0,SUM($D$2:D1520))</f>
        <v>0</v>
      </c>
    </row>
    <row r="1521" spans="1:5" x14ac:dyDescent="0.3">
      <c r="A1521" s="70" t="s">
        <v>807</v>
      </c>
      <c r="B1521" s="73" t="s">
        <v>1412</v>
      </c>
      <c r="C1521" s="72">
        <v>0.42199999999999999</v>
      </c>
      <c r="D1521">
        <f>IF(Recherche!$D$1='Base poids'!A1521,1,0)</f>
        <v>0</v>
      </c>
      <c r="E1521">
        <f>IF(D1521=0,0,SUM($D$2:D1521))</f>
        <v>0</v>
      </c>
    </row>
    <row r="1522" spans="1:5" x14ac:dyDescent="0.3">
      <c r="A1522" s="70" t="s">
        <v>807</v>
      </c>
      <c r="B1522" s="71" t="s">
        <v>34</v>
      </c>
      <c r="C1522" s="72">
        <v>0.1875</v>
      </c>
      <c r="D1522">
        <f>IF(Recherche!$D$1='Base poids'!A1522,1,0)</f>
        <v>0</v>
      </c>
      <c r="E1522">
        <f>IF(D1522=0,0,SUM($D$2:D1522))</f>
        <v>0</v>
      </c>
    </row>
    <row r="1523" spans="1:5" x14ac:dyDescent="0.3">
      <c r="A1523" s="70" t="s">
        <v>807</v>
      </c>
      <c r="B1523" s="71" t="s">
        <v>42</v>
      </c>
      <c r="C1523" s="72">
        <v>0.1363</v>
      </c>
      <c r="D1523">
        <f>IF(Recherche!$D$1='Base poids'!A1523,1,0)</f>
        <v>0</v>
      </c>
      <c r="E1523">
        <f>IF(D1523=0,0,SUM($D$2:D1523))</f>
        <v>0</v>
      </c>
    </row>
    <row r="1524" spans="1:5" x14ac:dyDescent="0.3">
      <c r="A1524" s="70" t="s">
        <v>807</v>
      </c>
      <c r="B1524" s="71" t="s">
        <v>47</v>
      </c>
      <c r="C1524" s="72">
        <v>0.13539999999999999</v>
      </c>
      <c r="D1524">
        <f>IF(Recherche!$D$1='Base poids'!A1524,1,0)</f>
        <v>0</v>
      </c>
      <c r="E1524">
        <f>IF(D1524=0,0,SUM($D$2:D1524))</f>
        <v>0</v>
      </c>
    </row>
    <row r="1525" spans="1:5" x14ac:dyDescent="0.3">
      <c r="A1525" s="70" t="s">
        <v>807</v>
      </c>
      <c r="B1525" s="71" t="s">
        <v>31</v>
      </c>
      <c r="C1525" s="72">
        <v>0.1188</v>
      </c>
      <c r="D1525">
        <f>IF(Recherche!$D$1='Base poids'!A1525,1,0)</f>
        <v>0</v>
      </c>
      <c r="E1525">
        <f>IF(D1525=0,0,SUM($D$2:D1525))</f>
        <v>0</v>
      </c>
    </row>
    <row r="1526" spans="1:5" x14ac:dyDescent="0.3">
      <c r="A1526" s="70" t="s">
        <v>526</v>
      </c>
      <c r="B1526" s="73" t="s">
        <v>1417</v>
      </c>
      <c r="C1526" s="72">
        <v>0.30758095000000002</v>
      </c>
      <c r="D1526">
        <f>IF(Recherche!$D$1='Base poids'!A1526,1,0)</f>
        <v>0</v>
      </c>
      <c r="E1526">
        <f>IF(D1526=0,0,SUM($D$2:D1526))</f>
        <v>0</v>
      </c>
    </row>
    <row r="1527" spans="1:5" x14ac:dyDescent="0.3">
      <c r="A1527" s="70" t="s">
        <v>526</v>
      </c>
      <c r="B1527" s="71" t="s">
        <v>31</v>
      </c>
      <c r="C1527" s="72">
        <v>0.28565300999999998</v>
      </c>
      <c r="D1527">
        <f>IF(Recherche!$D$1='Base poids'!A1527,1,0)</f>
        <v>0</v>
      </c>
      <c r="E1527">
        <f>IF(D1527=0,0,SUM($D$2:D1527))</f>
        <v>0</v>
      </c>
    </row>
    <row r="1528" spans="1:5" x14ac:dyDescent="0.3">
      <c r="A1528" s="70" t="s">
        <v>526</v>
      </c>
      <c r="B1528" s="71" t="s">
        <v>18</v>
      </c>
      <c r="C1528" s="72">
        <v>0.16748874</v>
      </c>
      <c r="D1528">
        <f>IF(Recherche!$D$1='Base poids'!A1528,1,0)</f>
        <v>0</v>
      </c>
      <c r="E1528">
        <f>IF(D1528=0,0,SUM($D$2:D1528))</f>
        <v>0</v>
      </c>
    </row>
    <row r="1529" spans="1:5" x14ac:dyDescent="0.3">
      <c r="A1529" s="70" t="s">
        <v>526</v>
      </c>
      <c r="B1529" s="71" t="s">
        <v>42</v>
      </c>
      <c r="C1529" s="72">
        <v>0.14888483</v>
      </c>
      <c r="D1529">
        <f>IF(Recherche!$D$1='Base poids'!A1529,1,0)</f>
        <v>0</v>
      </c>
      <c r="E1529">
        <f>IF(D1529=0,0,SUM($D$2:D1529))</f>
        <v>0</v>
      </c>
    </row>
    <row r="1530" spans="1:5" x14ac:dyDescent="0.3">
      <c r="A1530" s="70" t="s">
        <v>526</v>
      </c>
      <c r="B1530" s="71" t="s">
        <v>34</v>
      </c>
      <c r="C1530" s="72">
        <v>9.0392449999999999E-2</v>
      </c>
      <c r="D1530">
        <f>IF(Recherche!$D$1='Base poids'!A1530,1,0)</f>
        <v>0</v>
      </c>
      <c r="E1530">
        <f>IF(D1530=0,0,SUM($D$2:D1530))</f>
        <v>0</v>
      </c>
    </row>
    <row r="1531" spans="1:5" x14ac:dyDescent="0.3">
      <c r="A1531" s="70" t="s">
        <v>70</v>
      </c>
      <c r="B1531" s="71" t="s">
        <v>47</v>
      </c>
      <c r="C1531" s="72">
        <v>0.28120000000000001</v>
      </c>
      <c r="D1531">
        <f>IF(Recherche!$D$1='Base poids'!A1531,1,0)</f>
        <v>0</v>
      </c>
      <c r="E1531">
        <f>IF(D1531=0,0,SUM($D$2:D1531))</f>
        <v>0</v>
      </c>
    </row>
    <row r="1532" spans="1:5" x14ac:dyDescent="0.3">
      <c r="A1532" s="70" t="s">
        <v>70</v>
      </c>
      <c r="B1532" s="73" t="s">
        <v>1413</v>
      </c>
      <c r="C1532" s="72">
        <v>0.21909999999999999</v>
      </c>
      <c r="D1532">
        <f>IF(Recherche!$D$1='Base poids'!A1532,1,0)</f>
        <v>0</v>
      </c>
      <c r="E1532">
        <f>IF(D1532=0,0,SUM($D$2:D1532))</f>
        <v>0</v>
      </c>
    </row>
    <row r="1533" spans="1:5" x14ac:dyDescent="0.3">
      <c r="A1533" s="70" t="s">
        <v>70</v>
      </c>
      <c r="B1533" s="71" t="s">
        <v>31</v>
      </c>
      <c r="C1533" s="72">
        <v>0.2152</v>
      </c>
      <c r="D1533">
        <f>IF(Recherche!$D$1='Base poids'!A1533,1,0)</f>
        <v>0</v>
      </c>
      <c r="E1533">
        <f>IF(D1533=0,0,SUM($D$2:D1533))</f>
        <v>0</v>
      </c>
    </row>
    <row r="1534" spans="1:5" x14ac:dyDescent="0.3">
      <c r="A1534" s="70" t="s">
        <v>70</v>
      </c>
      <c r="B1534" s="71" t="s">
        <v>42</v>
      </c>
      <c r="C1534" s="72">
        <v>0.18340000000000001</v>
      </c>
      <c r="D1534">
        <f>IF(Recherche!$D$1='Base poids'!A1534,1,0)</f>
        <v>0</v>
      </c>
      <c r="E1534">
        <f>IF(D1534=0,0,SUM($D$2:D1534))</f>
        <v>0</v>
      </c>
    </row>
    <row r="1535" spans="1:5" x14ac:dyDescent="0.3">
      <c r="A1535" s="70" t="s">
        <v>70</v>
      </c>
      <c r="B1535" s="71" t="s">
        <v>34</v>
      </c>
      <c r="C1535" s="72">
        <v>0.10100000000000001</v>
      </c>
      <c r="D1535">
        <f>IF(Recherche!$D$1='Base poids'!A1535,1,0)</f>
        <v>0</v>
      </c>
      <c r="E1535">
        <f>IF(D1535=0,0,SUM($D$2:D1535))</f>
        <v>0</v>
      </c>
    </row>
    <row r="1536" spans="1:5" x14ac:dyDescent="0.3">
      <c r="A1536" s="70" t="s">
        <v>260</v>
      </c>
      <c r="B1536" s="73" t="s">
        <v>1413</v>
      </c>
      <c r="C1536" s="72">
        <v>0.43661970999999999</v>
      </c>
      <c r="D1536">
        <f>IF(Recherche!$D$1='Base poids'!A1536,1,0)</f>
        <v>0</v>
      </c>
      <c r="E1536">
        <f>IF(D1536=0,0,SUM($D$2:D1536))</f>
        <v>0</v>
      </c>
    </row>
    <row r="1537" spans="1:5" x14ac:dyDescent="0.3">
      <c r="A1537" s="70" t="s">
        <v>260</v>
      </c>
      <c r="B1537" s="71" t="s">
        <v>34</v>
      </c>
      <c r="C1537" s="72">
        <v>0.19718309000000001</v>
      </c>
      <c r="D1537">
        <f>IF(Recherche!$D$1='Base poids'!A1537,1,0)</f>
        <v>0</v>
      </c>
      <c r="E1537">
        <f>IF(D1537=0,0,SUM($D$2:D1537))</f>
        <v>0</v>
      </c>
    </row>
    <row r="1538" spans="1:5" x14ac:dyDescent="0.3">
      <c r="A1538" s="70" t="s">
        <v>260</v>
      </c>
      <c r="B1538" s="71" t="s">
        <v>47</v>
      </c>
      <c r="C1538" s="72">
        <v>0.12676055999999999</v>
      </c>
      <c r="D1538">
        <f>IF(Recherche!$D$1='Base poids'!A1538,1,0)</f>
        <v>0</v>
      </c>
      <c r="E1538">
        <f>IF(D1538=0,0,SUM($D$2:D1538))</f>
        <v>0</v>
      </c>
    </row>
    <row r="1539" spans="1:5" x14ac:dyDescent="0.3">
      <c r="A1539" s="70" t="s">
        <v>260</v>
      </c>
      <c r="B1539" s="71" t="s">
        <v>31</v>
      </c>
      <c r="C1539" s="72">
        <v>0.1197183</v>
      </c>
      <c r="D1539">
        <f>IF(Recherche!$D$1='Base poids'!A1539,1,0)</f>
        <v>0</v>
      </c>
      <c r="E1539">
        <f>IF(D1539=0,0,SUM($D$2:D1539))</f>
        <v>0</v>
      </c>
    </row>
    <row r="1540" spans="1:5" x14ac:dyDescent="0.3">
      <c r="A1540" s="70" t="s">
        <v>260</v>
      </c>
      <c r="B1540" s="71" t="s">
        <v>42</v>
      </c>
      <c r="C1540" s="72">
        <v>0.1197183</v>
      </c>
      <c r="D1540">
        <f>IF(Recherche!$D$1='Base poids'!A1540,1,0)</f>
        <v>0</v>
      </c>
      <c r="E1540">
        <f>IF(D1540=0,0,SUM($D$2:D1540))</f>
        <v>0</v>
      </c>
    </row>
    <row r="1541" spans="1:5" x14ac:dyDescent="0.3">
      <c r="A1541" s="70" t="s">
        <v>373</v>
      </c>
      <c r="B1541" s="73" t="s">
        <v>1413</v>
      </c>
      <c r="C1541" s="72">
        <v>0.38133729999999999</v>
      </c>
      <c r="D1541">
        <f>IF(Recherche!$D$1='Base poids'!A1541,1,0)</f>
        <v>0</v>
      </c>
      <c r="E1541">
        <f>IF(D1541=0,0,SUM($D$2:D1541))</f>
        <v>0</v>
      </c>
    </row>
    <row r="1542" spans="1:5" x14ac:dyDescent="0.3">
      <c r="A1542" s="70" t="s">
        <v>373</v>
      </c>
      <c r="B1542" s="71" t="s">
        <v>34</v>
      </c>
      <c r="C1542" s="72">
        <v>0.21066439000000001</v>
      </c>
      <c r="D1542">
        <f>IF(Recherche!$D$1='Base poids'!A1542,1,0)</f>
        <v>0</v>
      </c>
      <c r="E1542">
        <f>IF(D1542=0,0,SUM($D$2:D1542))</f>
        <v>0</v>
      </c>
    </row>
    <row r="1543" spans="1:5" x14ac:dyDescent="0.3">
      <c r="A1543" s="70" t="s">
        <v>373</v>
      </c>
      <c r="B1543" s="71" t="s">
        <v>47</v>
      </c>
      <c r="C1543" s="72">
        <v>0.18435793</v>
      </c>
      <c r="D1543">
        <f>IF(Recherche!$D$1='Base poids'!A1543,1,0)</f>
        <v>0</v>
      </c>
      <c r="E1543">
        <f>IF(D1543=0,0,SUM($D$2:D1543))</f>
        <v>0</v>
      </c>
    </row>
    <row r="1544" spans="1:5" x14ac:dyDescent="0.3">
      <c r="A1544" s="70" t="s">
        <v>373</v>
      </c>
      <c r="B1544" s="71" t="s">
        <v>42</v>
      </c>
      <c r="C1544" s="72">
        <v>0.13592852</v>
      </c>
      <c r="D1544">
        <f>IF(Recherche!$D$1='Base poids'!A1544,1,0)</f>
        <v>0</v>
      </c>
      <c r="E1544">
        <f>IF(D1544=0,0,SUM($D$2:D1544))</f>
        <v>0</v>
      </c>
    </row>
    <row r="1545" spans="1:5" x14ac:dyDescent="0.3">
      <c r="A1545" s="70" t="s">
        <v>373</v>
      </c>
      <c r="B1545" s="71" t="s">
        <v>31</v>
      </c>
      <c r="C1545" s="72">
        <v>8.7711830000000005E-2</v>
      </c>
      <c r="D1545">
        <f>IF(Recherche!$D$1='Base poids'!A1545,1,0)</f>
        <v>0</v>
      </c>
      <c r="E1545">
        <f>IF(D1545=0,0,SUM($D$2:D1545))</f>
        <v>0</v>
      </c>
    </row>
    <row r="1546" spans="1:5" x14ac:dyDescent="0.3">
      <c r="A1546" s="70" t="s">
        <v>822</v>
      </c>
      <c r="B1546" s="71" t="s">
        <v>34</v>
      </c>
      <c r="C1546" s="72">
        <v>0.34489999999999998</v>
      </c>
      <c r="D1546">
        <f>IF(Recherche!$D$1='Base poids'!A1546,1,0)</f>
        <v>0</v>
      </c>
      <c r="E1546">
        <f>IF(D1546=0,0,SUM($D$2:D1546))</f>
        <v>0</v>
      </c>
    </row>
    <row r="1547" spans="1:5" x14ac:dyDescent="0.3">
      <c r="A1547" s="70" t="s">
        <v>822</v>
      </c>
      <c r="B1547" s="71" t="s">
        <v>18</v>
      </c>
      <c r="C1547" s="72">
        <v>0.24</v>
      </c>
      <c r="D1547">
        <f>IF(Recherche!$D$1='Base poids'!A1547,1,0)</f>
        <v>0</v>
      </c>
      <c r="E1547">
        <f>IF(D1547=0,0,SUM($D$2:D1547))</f>
        <v>0</v>
      </c>
    </row>
    <row r="1548" spans="1:5" x14ac:dyDescent="0.3">
      <c r="A1548" s="70" t="s">
        <v>822</v>
      </c>
      <c r="B1548" s="71" t="s">
        <v>1241</v>
      </c>
      <c r="C1548" s="72">
        <v>0.16869999999999999</v>
      </c>
      <c r="D1548">
        <f>IF(Recherche!$D$1='Base poids'!A1548,1,0)</f>
        <v>0</v>
      </c>
      <c r="E1548">
        <f>IF(D1548=0,0,SUM($D$2:D1548))</f>
        <v>0</v>
      </c>
    </row>
    <row r="1549" spans="1:5" x14ac:dyDescent="0.3">
      <c r="A1549" s="70" t="s">
        <v>822</v>
      </c>
      <c r="B1549" s="73" t="s">
        <v>1409</v>
      </c>
      <c r="C1549" s="72">
        <v>0.15390000000000001</v>
      </c>
      <c r="D1549">
        <f>IF(Recherche!$D$1='Base poids'!A1549,1,0)</f>
        <v>0</v>
      </c>
      <c r="E1549">
        <f>IF(D1549=0,0,SUM($D$2:D1549))</f>
        <v>0</v>
      </c>
    </row>
    <row r="1550" spans="1:5" x14ac:dyDescent="0.3">
      <c r="A1550" s="70" t="s">
        <v>822</v>
      </c>
      <c r="B1550" s="71" t="s">
        <v>47</v>
      </c>
      <c r="C1550" s="72">
        <v>9.2499999999999999E-2</v>
      </c>
      <c r="D1550">
        <f>IF(Recherche!$D$1='Base poids'!A1550,1,0)</f>
        <v>0</v>
      </c>
      <c r="E1550">
        <f>IF(D1550=0,0,SUM($D$2:D1550))</f>
        <v>0</v>
      </c>
    </row>
    <row r="1551" spans="1:5" x14ac:dyDescent="0.3">
      <c r="A1551" s="70" t="s">
        <v>581</v>
      </c>
      <c r="B1551" s="73" t="s">
        <v>1420</v>
      </c>
      <c r="C1551" s="72">
        <v>0.44029974999999999</v>
      </c>
      <c r="D1551">
        <f>IF(Recherche!$D$1='Base poids'!A1551,1,0)</f>
        <v>0</v>
      </c>
      <c r="E1551">
        <f>IF(D1551=0,0,SUM($D$2:D1551))</f>
        <v>0</v>
      </c>
    </row>
    <row r="1552" spans="1:5" x14ac:dyDescent="0.3">
      <c r="A1552" s="70" t="s">
        <v>581</v>
      </c>
      <c r="B1552" s="71" t="s">
        <v>42</v>
      </c>
      <c r="C1552" s="72">
        <v>0.34251574000000001</v>
      </c>
      <c r="D1552">
        <f>IF(Recherche!$D$1='Base poids'!A1552,1,0)</f>
        <v>0</v>
      </c>
      <c r="E1552">
        <f>IF(D1552=0,0,SUM($D$2:D1552))</f>
        <v>0</v>
      </c>
    </row>
    <row r="1553" spans="1:5" x14ac:dyDescent="0.3">
      <c r="A1553" s="70" t="s">
        <v>581</v>
      </c>
      <c r="B1553" s="71" t="s">
        <v>15</v>
      </c>
      <c r="C1553" s="72">
        <v>0.2172</v>
      </c>
      <c r="D1553">
        <f>IF(Recherche!$D$1='Base poids'!A1553,1,0)</f>
        <v>0</v>
      </c>
      <c r="E1553">
        <f>IF(D1553=0,0,SUM($D$2:D1553))</f>
        <v>0</v>
      </c>
    </row>
    <row r="1554" spans="1:5" x14ac:dyDescent="0.3">
      <c r="A1554" s="70" t="s">
        <v>610</v>
      </c>
      <c r="B1554" s="73" t="s">
        <v>1413</v>
      </c>
      <c r="C1554" s="72">
        <v>0.38350000000000001</v>
      </c>
      <c r="D1554">
        <f>IF(Recherche!$D$1='Base poids'!A1554,1,0)</f>
        <v>0</v>
      </c>
      <c r="E1554">
        <f>IF(D1554=0,0,SUM($D$2:D1554))</f>
        <v>0</v>
      </c>
    </row>
    <row r="1555" spans="1:5" x14ac:dyDescent="0.3">
      <c r="A1555" s="70" t="s">
        <v>610</v>
      </c>
      <c r="B1555" s="71" t="s">
        <v>34</v>
      </c>
      <c r="C1555" s="72">
        <v>0.3458</v>
      </c>
      <c r="D1555">
        <f>IF(Recherche!$D$1='Base poids'!A1555,1,0)</f>
        <v>0</v>
      </c>
      <c r="E1555">
        <f>IF(D1555=0,0,SUM($D$2:D1555))</f>
        <v>0</v>
      </c>
    </row>
    <row r="1556" spans="1:5" x14ac:dyDescent="0.3">
      <c r="A1556" s="70" t="s">
        <v>610</v>
      </c>
      <c r="B1556" s="71" t="s">
        <v>47</v>
      </c>
      <c r="C1556" s="72">
        <v>0.2707</v>
      </c>
      <c r="D1556">
        <f>IF(Recherche!$D$1='Base poids'!A1556,1,0)</f>
        <v>0</v>
      </c>
      <c r="E1556">
        <f>IF(D1556=0,0,SUM($D$2:D1556))</f>
        <v>0</v>
      </c>
    </row>
    <row r="1557" spans="1:5" x14ac:dyDescent="0.3">
      <c r="A1557" s="70" t="s">
        <v>611</v>
      </c>
      <c r="B1557" s="71" t="s">
        <v>1241</v>
      </c>
      <c r="C1557" s="72">
        <v>0.45429999999999998</v>
      </c>
      <c r="D1557">
        <f>IF(Recherche!$D$1='Base poids'!A1557,1,0)</f>
        <v>0</v>
      </c>
      <c r="E1557">
        <f>IF(D1557=0,0,SUM($D$2:D1557))</f>
        <v>0</v>
      </c>
    </row>
    <row r="1558" spans="1:5" x14ac:dyDescent="0.3">
      <c r="A1558" s="70" t="s">
        <v>611</v>
      </c>
      <c r="B1558" s="73" t="s">
        <v>1414</v>
      </c>
      <c r="C1558" s="72">
        <v>0.31459999999999999</v>
      </c>
      <c r="D1558">
        <f>IF(Recherche!$D$1='Base poids'!A1558,1,0)</f>
        <v>0</v>
      </c>
      <c r="E1558">
        <f>IF(D1558=0,0,SUM($D$2:D1558))</f>
        <v>0</v>
      </c>
    </row>
    <row r="1559" spans="1:5" x14ac:dyDescent="0.3">
      <c r="A1559" s="70" t="s">
        <v>611</v>
      </c>
      <c r="B1559" s="71" t="s">
        <v>34</v>
      </c>
      <c r="C1559" s="72">
        <v>0.14169999999999999</v>
      </c>
      <c r="D1559">
        <f>IF(Recherche!$D$1='Base poids'!A1559,1,0)</f>
        <v>0</v>
      </c>
      <c r="E1559">
        <f>IF(D1559=0,0,SUM($D$2:D1559))</f>
        <v>0</v>
      </c>
    </row>
    <row r="1560" spans="1:5" x14ac:dyDescent="0.3">
      <c r="A1560" s="70" t="s">
        <v>611</v>
      </c>
      <c r="B1560" s="71" t="s">
        <v>31</v>
      </c>
      <c r="C1560" s="72">
        <v>8.9399999999999993E-2</v>
      </c>
      <c r="D1560">
        <f>IF(Recherche!$D$1='Base poids'!A1560,1,0)</f>
        <v>0</v>
      </c>
      <c r="E1560">
        <f>IF(D1560=0,0,SUM($D$2:D1560))</f>
        <v>0</v>
      </c>
    </row>
    <row r="1561" spans="1:5" x14ac:dyDescent="0.3">
      <c r="A1561" s="70" t="s">
        <v>582</v>
      </c>
      <c r="B1561" s="73" t="s">
        <v>1409</v>
      </c>
      <c r="C1561" s="72">
        <v>0.53081509999999998</v>
      </c>
      <c r="D1561">
        <f>IF(Recherche!$D$1='Base poids'!A1561,1,0)</f>
        <v>0</v>
      </c>
      <c r="E1561">
        <f>IF(D1561=0,0,SUM($D$2:D1561))</f>
        <v>0</v>
      </c>
    </row>
    <row r="1562" spans="1:5" x14ac:dyDescent="0.3">
      <c r="A1562" s="70" t="s">
        <v>582</v>
      </c>
      <c r="B1562" s="71" t="s">
        <v>34</v>
      </c>
      <c r="C1562" s="72">
        <v>0.28893306000000002</v>
      </c>
      <c r="D1562">
        <f>IF(Recherche!$D$1='Base poids'!A1562,1,0)</f>
        <v>0</v>
      </c>
      <c r="E1562">
        <f>IF(D1562=0,0,SUM($D$2:D1562))</f>
        <v>0</v>
      </c>
    </row>
    <row r="1563" spans="1:5" x14ac:dyDescent="0.3">
      <c r="A1563" s="70" t="s">
        <v>582</v>
      </c>
      <c r="B1563" s="71" t="s">
        <v>31</v>
      </c>
      <c r="C1563" s="72">
        <v>0.18025182000000001</v>
      </c>
      <c r="D1563">
        <f>IF(Recherche!$D$1='Base poids'!A1563,1,0)</f>
        <v>0</v>
      </c>
      <c r="E1563">
        <f>IF(D1563=0,0,SUM($D$2:D1563))</f>
        <v>0</v>
      </c>
    </row>
    <row r="1564" spans="1:5" x14ac:dyDescent="0.3">
      <c r="A1564" s="70" t="s">
        <v>831</v>
      </c>
      <c r="B1564" s="71" t="s">
        <v>34</v>
      </c>
      <c r="C1564" s="72">
        <v>0.39389999999999997</v>
      </c>
      <c r="D1564">
        <f>IF(Recherche!$D$1='Base poids'!A1564,1,0)</f>
        <v>0</v>
      </c>
      <c r="E1564">
        <f>IF(D1564=0,0,SUM($D$2:D1564))</f>
        <v>0</v>
      </c>
    </row>
    <row r="1565" spans="1:5" x14ac:dyDescent="0.3">
      <c r="A1565" s="70" t="s">
        <v>831</v>
      </c>
      <c r="B1565" s="73" t="s">
        <v>1414</v>
      </c>
      <c r="C1565" s="72">
        <v>0.25519999999999998</v>
      </c>
      <c r="D1565">
        <f>IF(Recherche!$D$1='Base poids'!A1565,1,0)</f>
        <v>0</v>
      </c>
      <c r="E1565">
        <f>IF(D1565=0,0,SUM($D$2:D1565))</f>
        <v>0</v>
      </c>
    </row>
    <row r="1566" spans="1:5" x14ac:dyDescent="0.3">
      <c r="A1566" s="70" t="s">
        <v>831</v>
      </c>
      <c r="B1566" s="71" t="s">
        <v>1241</v>
      </c>
      <c r="C1566" s="72">
        <v>0.12889999999999999</v>
      </c>
      <c r="D1566">
        <f>IF(Recherche!$D$1='Base poids'!A1566,1,0)</f>
        <v>0</v>
      </c>
      <c r="E1566">
        <f>IF(D1566=0,0,SUM($D$2:D1566))</f>
        <v>0</v>
      </c>
    </row>
    <row r="1567" spans="1:5" x14ac:dyDescent="0.3">
      <c r="A1567" s="70" t="s">
        <v>831</v>
      </c>
      <c r="B1567" s="71" t="s">
        <v>47</v>
      </c>
      <c r="C1567" s="72">
        <v>0.12039999999999999</v>
      </c>
      <c r="D1567">
        <f>IF(Recherche!$D$1='Base poids'!A1567,1,0)</f>
        <v>0</v>
      </c>
      <c r="E1567">
        <f>IF(D1567=0,0,SUM($D$2:D1567))</f>
        <v>0</v>
      </c>
    </row>
    <row r="1568" spans="1:5" x14ac:dyDescent="0.3">
      <c r="A1568" s="70" t="s">
        <v>831</v>
      </c>
      <c r="B1568" s="71" t="s">
        <v>31</v>
      </c>
      <c r="C1568" s="72">
        <v>0.10150000000000001</v>
      </c>
      <c r="D1568">
        <f>IF(Recherche!$D$1='Base poids'!A1568,1,0)</f>
        <v>0</v>
      </c>
      <c r="E1568">
        <f>IF(D1568=0,0,SUM($D$2:D1568))</f>
        <v>0</v>
      </c>
    </row>
    <row r="1569" spans="1:5" x14ac:dyDescent="0.3">
      <c r="A1569" s="70" t="s">
        <v>583</v>
      </c>
      <c r="B1569" s="71" t="s">
        <v>34</v>
      </c>
      <c r="C1569" s="72">
        <v>0.41449999999999998</v>
      </c>
      <c r="D1569">
        <f>IF(Recherche!$D$1='Base poids'!A1569,1,0)</f>
        <v>0</v>
      </c>
      <c r="E1569">
        <f>IF(D1569=0,0,SUM($D$2:D1569))</f>
        <v>0</v>
      </c>
    </row>
    <row r="1570" spans="1:5" x14ac:dyDescent="0.3">
      <c r="A1570" s="70" t="s">
        <v>583</v>
      </c>
      <c r="B1570" s="71" t="s">
        <v>31</v>
      </c>
      <c r="C1570" s="72">
        <v>0.24360000000000001</v>
      </c>
      <c r="D1570">
        <f>IF(Recherche!$D$1='Base poids'!A1570,1,0)</f>
        <v>0</v>
      </c>
      <c r="E1570">
        <f>IF(D1570=0,0,SUM($D$2:D1570))</f>
        <v>0</v>
      </c>
    </row>
    <row r="1571" spans="1:5" x14ac:dyDescent="0.3">
      <c r="A1571" s="70" t="s">
        <v>583</v>
      </c>
      <c r="B1571" s="73" t="s">
        <v>1411</v>
      </c>
      <c r="C1571" s="72">
        <v>0.19670000000000001</v>
      </c>
      <c r="D1571">
        <f>IF(Recherche!$D$1='Base poids'!A1571,1,0)</f>
        <v>0</v>
      </c>
      <c r="E1571">
        <f>IF(D1571=0,0,SUM($D$2:D1571))</f>
        <v>0</v>
      </c>
    </row>
    <row r="1572" spans="1:5" x14ac:dyDescent="0.3">
      <c r="A1572" s="70" t="s">
        <v>583</v>
      </c>
      <c r="B1572" s="71" t="s">
        <v>47</v>
      </c>
      <c r="C1572" s="72">
        <v>0.14530000000000001</v>
      </c>
      <c r="D1572">
        <f>IF(Recherche!$D$1='Base poids'!A1572,1,0)</f>
        <v>0</v>
      </c>
      <c r="E1572">
        <f>IF(D1572=0,0,SUM($D$2:D1572))</f>
        <v>0</v>
      </c>
    </row>
    <row r="1573" spans="1:5" x14ac:dyDescent="0.3">
      <c r="A1573" s="70" t="s">
        <v>527</v>
      </c>
      <c r="B1573" s="71" t="s">
        <v>18</v>
      </c>
      <c r="C1573" s="72">
        <v>0.35075983999999999</v>
      </c>
      <c r="D1573">
        <f>IF(Recherche!$D$1='Base poids'!A1573,1,0)</f>
        <v>0</v>
      </c>
      <c r="E1573">
        <f>IF(D1573=0,0,SUM($D$2:D1573))</f>
        <v>0</v>
      </c>
    </row>
    <row r="1574" spans="1:5" x14ac:dyDescent="0.3">
      <c r="A1574" s="70" t="s">
        <v>527</v>
      </c>
      <c r="B1574" s="71" t="s">
        <v>31</v>
      </c>
      <c r="C1574" s="72">
        <v>0.20425322000000001</v>
      </c>
      <c r="D1574">
        <f>IF(Recherche!$D$1='Base poids'!A1574,1,0)</f>
        <v>0</v>
      </c>
      <c r="E1574">
        <f>IF(D1574=0,0,SUM($D$2:D1574))</f>
        <v>0</v>
      </c>
    </row>
    <row r="1575" spans="1:5" x14ac:dyDescent="0.3">
      <c r="A1575" s="70" t="s">
        <v>527</v>
      </c>
      <c r="B1575" s="73" t="s">
        <v>1417</v>
      </c>
      <c r="C1575" s="72">
        <v>0.17628054000000001</v>
      </c>
      <c r="D1575">
        <f>IF(Recherche!$D$1='Base poids'!A1575,1,0)</f>
        <v>0</v>
      </c>
      <c r="E1575">
        <f>IF(D1575=0,0,SUM($D$2:D1575))</f>
        <v>0</v>
      </c>
    </row>
    <row r="1576" spans="1:5" x14ac:dyDescent="0.3">
      <c r="A1576" s="70" t="s">
        <v>527</v>
      </c>
      <c r="B1576" s="71" t="s">
        <v>1241</v>
      </c>
      <c r="C1576" s="72">
        <v>0.17249122</v>
      </c>
      <c r="D1576">
        <f>IF(Recherche!$D$1='Base poids'!A1576,1,0)</f>
        <v>0</v>
      </c>
      <c r="E1576">
        <f>IF(D1576=0,0,SUM($D$2:D1576))</f>
        <v>0</v>
      </c>
    </row>
    <row r="1577" spans="1:5" x14ac:dyDescent="0.3">
      <c r="A1577" s="70" t="s">
        <v>527</v>
      </c>
      <c r="B1577" s="71" t="s">
        <v>47</v>
      </c>
      <c r="C1577" s="72">
        <v>9.6215159999999994E-2</v>
      </c>
      <c r="D1577">
        <f>IF(Recherche!$D$1='Base poids'!A1577,1,0)</f>
        <v>0</v>
      </c>
      <c r="E1577">
        <f>IF(D1577=0,0,SUM($D$2:D1577))</f>
        <v>0</v>
      </c>
    </row>
    <row r="1578" spans="1:5" x14ac:dyDescent="0.3">
      <c r="A1578" s="70" t="s">
        <v>833</v>
      </c>
      <c r="B1578" s="71" t="s">
        <v>40</v>
      </c>
      <c r="C1578" s="72">
        <v>0.5978</v>
      </c>
      <c r="D1578">
        <f>IF(Recherche!$D$1='Base poids'!A1578,1,0)</f>
        <v>0</v>
      </c>
      <c r="E1578">
        <f>IF(D1578=0,0,SUM($D$2:D1578))</f>
        <v>0</v>
      </c>
    </row>
    <row r="1579" spans="1:5" x14ac:dyDescent="0.3">
      <c r="A1579" s="70" t="s">
        <v>833</v>
      </c>
      <c r="B1579" s="71" t="s">
        <v>42</v>
      </c>
      <c r="C1579" s="72">
        <v>0.4022</v>
      </c>
      <c r="D1579">
        <f>IF(Recherche!$D$1='Base poids'!A1579,1,0)</f>
        <v>0</v>
      </c>
      <c r="E1579">
        <f>IF(D1579=0,0,SUM($D$2:D1579))</f>
        <v>0</v>
      </c>
    </row>
    <row r="1580" spans="1:5" x14ac:dyDescent="0.3">
      <c r="A1580" s="70" t="s">
        <v>809</v>
      </c>
      <c r="B1580" s="71" t="s">
        <v>34</v>
      </c>
      <c r="C1580" s="72">
        <v>0.60208967999999996</v>
      </c>
      <c r="D1580">
        <f>IF(Recherche!$D$1='Base poids'!A1580,1,0)</f>
        <v>0</v>
      </c>
      <c r="E1580">
        <f>IF(D1580=0,0,SUM($D$2:D1580))</f>
        <v>0</v>
      </c>
    </row>
    <row r="1581" spans="1:5" x14ac:dyDescent="0.3">
      <c r="A1581" s="70" t="s">
        <v>809</v>
      </c>
      <c r="B1581" s="73" t="s">
        <v>1409</v>
      </c>
      <c r="C1581" s="72">
        <v>0.39791030999999999</v>
      </c>
      <c r="D1581">
        <f>IF(Recherche!$D$1='Base poids'!A1581,1,0)</f>
        <v>0</v>
      </c>
      <c r="E1581">
        <f>IF(D1581=0,0,SUM($D$2:D1581))</f>
        <v>0</v>
      </c>
    </row>
    <row r="1582" spans="1:5" x14ac:dyDescent="0.3">
      <c r="A1582" s="70" t="s">
        <v>585</v>
      </c>
      <c r="B1582" s="71" t="s">
        <v>34</v>
      </c>
      <c r="C1582" s="72">
        <v>1</v>
      </c>
      <c r="D1582">
        <f>IF(Recherche!$D$1='Base poids'!A1582,1,0)</f>
        <v>0</v>
      </c>
      <c r="E1582">
        <f>IF(D1582=0,0,SUM($D$2:D1582))</f>
        <v>0</v>
      </c>
    </row>
    <row r="1583" spans="1:5" x14ac:dyDescent="0.3">
      <c r="A1583" s="70" t="s">
        <v>529</v>
      </c>
      <c r="B1583" s="71" t="s">
        <v>34</v>
      </c>
      <c r="C1583" s="72">
        <v>1</v>
      </c>
      <c r="D1583">
        <f>IF(Recherche!$D$1='Base poids'!A1583,1,0)</f>
        <v>0</v>
      </c>
      <c r="E1583">
        <f>IF(D1583=0,0,SUM($D$2:D1583))</f>
        <v>0</v>
      </c>
    </row>
    <row r="1584" spans="1:5" x14ac:dyDescent="0.3">
      <c r="A1584" s="70" t="s">
        <v>531</v>
      </c>
      <c r="B1584" s="71" t="s">
        <v>34</v>
      </c>
      <c r="C1584" s="72">
        <v>0.56521739000000004</v>
      </c>
      <c r="D1584">
        <f>IF(Recherche!$D$1='Base poids'!A1584,1,0)</f>
        <v>0</v>
      </c>
      <c r="E1584">
        <f>IF(D1584=0,0,SUM($D$2:D1584))</f>
        <v>0</v>
      </c>
    </row>
    <row r="1585" spans="1:5" x14ac:dyDescent="0.3">
      <c r="A1585" s="70" t="s">
        <v>531</v>
      </c>
      <c r="B1585" s="73" t="s">
        <v>1409</v>
      </c>
      <c r="C1585" s="72">
        <v>0.43478260000000002</v>
      </c>
      <c r="D1585">
        <f>IF(Recherche!$D$1='Base poids'!A1585,1,0)</f>
        <v>0</v>
      </c>
      <c r="E1585">
        <f>IF(D1585=0,0,SUM($D$2:D1585))</f>
        <v>0</v>
      </c>
    </row>
    <row r="1586" spans="1:5" x14ac:dyDescent="0.3">
      <c r="A1586" s="70" t="s">
        <v>533</v>
      </c>
      <c r="B1586" s="71" t="s">
        <v>34</v>
      </c>
      <c r="C1586" s="72">
        <v>0.52830188</v>
      </c>
      <c r="D1586">
        <f>IF(Recherche!$D$1='Base poids'!A1586,1,0)</f>
        <v>0</v>
      </c>
      <c r="E1586">
        <f>IF(D1586=0,0,SUM($D$2:D1586))</f>
        <v>0</v>
      </c>
    </row>
    <row r="1587" spans="1:5" x14ac:dyDescent="0.3">
      <c r="A1587" s="70" t="s">
        <v>533</v>
      </c>
      <c r="B1587" s="73" t="s">
        <v>1409</v>
      </c>
      <c r="C1587" s="72">
        <v>0.30188679000000002</v>
      </c>
      <c r="D1587">
        <f>IF(Recherche!$D$1='Base poids'!A1587,1,0)</f>
        <v>0</v>
      </c>
      <c r="E1587">
        <f>IF(D1587=0,0,SUM($D$2:D1587))</f>
        <v>0</v>
      </c>
    </row>
    <row r="1588" spans="1:5" x14ac:dyDescent="0.3">
      <c r="A1588" s="70" t="s">
        <v>533</v>
      </c>
      <c r="B1588" s="71" t="s">
        <v>47</v>
      </c>
      <c r="C1588" s="72">
        <v>0.16981131999999999</v>
      </c>
      <c r="D1588">
        <f>IF(Recherche!$D$1='Base poids'!A1588,1,0)</f>
        <v>0</v>
      </c>
      <c r="E1588">
        <f>IF(D1588=0,0,SUM($D$2:D1588))</f>
        <v>0</v>
      </c>
    </row>
    <row r="1589" spans="1:5" x14ac:dyDescent="0.3">
      <c r="A1589" s="70" t="s">
        <v>835</v>
      </c>
      <c r="B1589" s="71" t="s">
        <v>34</v>
      </c>
      <c r="C1589" s="72">
        <v>0.40820000000000001</v>
      </c>
      <c r="D1589">
        <f>IF(Recherche!$D$1='Base poids'!A1589,1,0)</f>
        <v>0</v>
      </c>
      <c r="E1589">
        <f>IF(D1589=0,0,SUM($D$2:D1589))</f>
        <v>0</v>
      </c>
    </row>
    <row r="1590" spans="1:5" x14ac:dyDescent="0.3">
      <c r="A1590" s="70" t="s">
        <v>835</v>
      </c>
      <c r="B1590" s="71" t="s">
        <v>40</v>
      </c>
      <c r="C1590" s="72">
        <v>0.26019999999999999</v>
      </c>
      <c r="D1590">
        <f>IF(Recherche!$D$1='Base poids'!A1590,1,0)</f>
        <v>0</v>
      </c>
      <c r="E1590">
        <f>IF(D1590=0,0,SUM($D$2:D1590))</f>
        <v>0</v>
      </c>
    </row>
    <row r="1591" spans="1:5" x14ac:dyDescent="0.3">
      <c r="A1591" s="70" t="s">
        <v>835</v>
      </c>
      <c r="B1591" s="71" t="s">
        <v>42</v>
      </c>
      <c r="C1591" s="72">
        <v>0.11219999999999999</v>
      </c>
      <c r="D1591">
        <f>IF(Recherche!$D$1='Base poids'!A1591,1,0)</f>
        <v>0</v>
      </c>
      <c r="E1591">
        <f>IF(D1591=0,0,SUM($D$2:D1591))</f>
        <v>0</v>
      </c>
    </row>
    <row r="1592" spans="1:5" x14ac:dyDescent="0.3">
      <c r="A1592" s="70" t="s">
        <v>835</v>
      </c>
      <c r="B1592" s="71" t="s">
        <v>18</v>
      </c>
      <c r="C1592" s="72">
        <v>0.11219999999999999</v>
      </c>
      <c r="D1592">
        <f>IF(Recherche!$D$1='Base poids'!A1592,1,0)</f>
        <v>0</v>
      </c>
      <c r="E1592">
        <f>IF(D1592=0,0,SUM($D$2:D1592))</f>
        <v>0</v>
      </c>
    </row>
    <row r="1593" spans="1:5" x14ac:dyDescent="0.3">
      <c r="A1593" s="70" t="s">
        <v>835</v>
      </c>
      <c r="B1593" s="71" t="s">
        <v>47</v>
      </c>
      <c r="C1593" s="72">
        <v>0.1071</v>
      </c>
      <c r="D1593">
        <f>IF(Recherche!$D$1='Base poids'!A1593,1,0)</f>
        <v>0</v>
      </c>
      <c r="E1593">
        <f>IF(D1593=0,0,SUM($D$2:D1593))</f>
        <v>0</v>
      </c>
    </row>
    <row r="1594" spans="1:5" x14ac:dyDescent="0.3">
      <c r="A1594" s="70" t="s">
        <v>374</v>
      </c>
      <c r="B1594" s="71" t="s">
        <v>47</v>
      </c>
      <c r="C1594" s="72">
        <v>0.36041292000000003</v>
      </c>
      <c r="D1594">
        <f>IF(Recherche!$D$1='Base poids'!A1594,1,0)</f>
        <v>0</v>
      </c>
      <c r="E1594">
        <f>IF(D1594=0,0,SUM($D$2:D1594))</f>
        <v>0</v>
      </c>
    </row>
    <row r="1595" spans="1:5" x14ac:dyDescent="0.3">
      <c r="A1595" s="70" t="s">
        <v>374</v>
      </c>
      <c r="B1595" s="73" t="s">
        <v>1415</v>
      </c>
      <c r="C1595" s="72">
        <v>0.21297126999999999</v>
      </c>
      <c r="D1595">
        <f>IF(Recherche!$D$1='Base poids'!A1595,1,0)</f>
        <v>0</v>
      </c>
      <c r="E1595">
        <f>IF(D1595=0,0,SUM($D$2:D1595))</f>
        <v>0</v>
      </c>
    </row>
    <row r="1596" spans="1:5" x14ac:dyDescent="0.3">
      <c r="A1596" s="70" t="s">
        <v>374</v>
      </c>
      <c r="B1596" s="71" t="s">
        <v>34</v>
      </c>
      <c r="C1596" s="72">
        <v>0.20175044</v>
      </c>
      <c r="D1596">
        <f>IF(Recherche!$D$1='Base poids'!A1596,1,0)</f>
        <v>0</v>
      </c>
      <c r="E1596">
        <f>IF(D1596=0,0,SUM($D$2:D1596))</f>
        <v>0</v>
      </c>
    </row>
    <row r="1597" spans="1:5" x14ac:dyDescent="0.3">
      <c r="A1597" s="70" t="s">
        <v>374</v>
      </c>
      <c r="B1597" s="71" t="s">
        <v>31</v>
      </c>
      <c r="C1597" s="72">
        <v>0.12724416</v>
      </c>
      <c r="D1597">
        <f>IF(Recherche!$D$1='Base poids'!A1597,1,0)</f>
        <v>0</v>
      </c>
      <c r="E1597">
        <f>IF(D1597=0,0,SUM($D$2:D1597))</f>
        <v>0</v>
      </c>
    </row>
    <row r="1598" spans="1:5" x14ac:dyDescent="0.3">
      <c r="A1598" s="70" t="s">
        <v>374</v>
      </c>
      <c r="B1598" s="71" t="s">
        <v>42</v>
      </c>
      <c r="C1598" s="72">
        <v>9.7621180000000002E-2</v>
      </c>
      <c r="D1598">
        <f>IF(Recherche!$D$1='Base poids'!A1598,1,0)</f>
        <v>0</v>
      </c>
      <c r="E1598">
        <f>IF(D1598=0,0,SUM($D$2:D1598))</f>
        <v>0</v>
      </c>
    </row>
    <row r="1599" spans="1:5" x14ac:dyDescent="0.3">
      <c r="A1599" s="70" t="s">
        <v>375</v>
      </c>
      <c r="B1599" s="73" t="s">
        <v>1415</v>
      </c>
      <c r="C1599" s="72">
        <v>0.50834235000000005</v>
      </c>
      <c r="D1599">
        <f>IF(Recherche!$D$1='Base poids'!A1599,1,0)</f>
        <v>0</v>
      </c>
      <c r="E1599">
        <f>IF(D1599=0,0,SUM($D$2:D1599))</f>
        <v>0</v>
      </c>
    </row>
    <row r="1600" spans="1:5" x14ac:dyDescent="0.3">
      <c r="A1600" s="70" t="s">
        <v>375</v>
      </c>
      <c r="B1600" s="71" t="s">
        <v>18</v>
      </c>
      <c r="C1600" s="72">
        <v>0.15788368</v>
      </c>
      <c r="D1600">
        <f>IF(Recherche!$D$1='Base poids'!A1600,1,0)</f>
        <v>0</v>
      </c>
      <c r="E1600">
        <f>IF(D1600=0,0,SUM($D$2:D1600))</f>
        <v>0</v>
      </c>
    </row>
    <row r="1601" spans="1:5" x14ac:dyDescent="0.3">
      <c r="A1601" s="70" t="s">
        <v>375</v>
      </c>
      <c r="B1601" s="71" t="s">
        <v>47</v>
      </c>
      <c r="C1601" s="72">
        <v>0.15426908</v>
      </c>
      <c r="D1601">
        <f>IF(Recherche!$D$1='Base poids'!A1601,1,0)</f>
        <v>0</v>
      </c>
      <c r="E1601">
        <f>IF(D1601=0,0,SUM($D$2:D1601))</f>
        <v>0</v>
      </c>
    </row>
    <row r="1602" spans="1:5" x14ac:dyDescent="0.3">
      <c r="A1602" s="70" t="s">
        <v>375</v>
      </c>
      <c r="B1602" s="71" t="s">
        <v>34</v>
      </c>
      <c r="C1602" s="72">
        <v>0.10922858000000001</v>
      </c>
      <c r="D1602">
        <f>IF(Recherche!$D$1='Base poids'!A1602,1,0)</f>
        <v>0</v>
      </c>
      <c r="E1602">
        <f>IF(D1602=0,0,SUM($D$2:D1602))</f>
        <v>0</v>
      </c>
    </row>
    <row r="1603" spans="1:5" x14ac:dyDescent="0.3">
      <c r="A1603" s="70" t="s">
        <v>375</v>
      </c>
      <c r="B1603" s="71" t="s">
        <v>31</v>
      </c>
      <c r="C1603" s="72">
        <v>7.0276290000000005E-2</v>
      </c>
      <c r="D1603">
        <f>IF(Recherche!$D$1='Base poids'!A1603,1,0)</f>
        <v>0</v>
      </c>
      <c r="E1603">
        <f>IF(D1603=0,0,SUM($D$2:D1603))</f>
        <v>0</v>
      </c>
    </row>
    <row r="1604" spans="1:5" x14ac:dyDescent="0.3">
      <c r="A1604" s="70" t="s">
        <v>376</v>
      </c>
      <c r="B1604" s="73" t="s">
        <v>1415</v>
      </c>
      <c r="C1604" s="72">
        <v>0.64128439999999998</v>
      </c>
      <c r="D1604">
        <f>IF(Recherche!$D$1='Base poids'!A1604,1,0)</f>
        <v>0</v>
      </c>
      <c r="E1604">
        <f>IF(D1604=0,0,SUM($D$2:D1604))</f>
        <v>0</v>
      </c>
    </row>
    <row r="1605" spans="1:5" x14ac:dyDescent="0.3">
      <c r="A1605" s="70" t="s">
        <v>376</v>
      </c>
      <c r="B1605" s="71" t="s">
        <v>34</v>
      </c>
      <c r="C1605" s="72">
        <v>0.32293577000000001</v>
      </c>
      <c r="D1605">
        <f>IF(Recherche!$D$1='Base poids'!A1605,1,0)</f>
        <v>0</v>
      </c>
      <c r="E1605">
        <f>IF(D1605=0,0,SUM($D$2:D1605))</f>
        <v>0</v>
      </c>
    </row>
    <row r="1606" spans="1:5" x14ac:dyDescent="0.3">
      <c r="A1606" s="70" t="s">
        <v>376</v>
      </c>
      <c r="B1606" s="71" t="s">
        <v>31</v>
      </c>
      <c r="C1606" s="72">
        <v>3.5779810000000002E-2</v>
      </c>
      <c r="D1606">
        <f>IF(Recherche!$D$1='Base poids'!A1606,1,0)</f>
        <v>0</v>
      </c>
      <c r="E1606">
        <f>IF(D1606=0,0,SUM($D$2:D1606))</f>
        <v>0</v>
      </c>
    </row>
    <row r="1607" spans="1:5" x14ac:dyDescent="0.3">
      <c r="A1607" s="70" t="s">
        <v>377</v>
      </c>
      <c r="B1607" s="73" t="s">
        <v>1415</v>
      </c>
      <c r="C1607" s="72">
        <v>0.41689870000000001</v>
      </c>
      <c r="D1607">
        <f>IF(Recherche!$D$1='Base poids'!A1607,1,0)</f>
        <v>0</v>
      </c>
      <c r="E1607">
        <f>IF(D1607=0,0,SUM($D$2:D1607))</f>
        <v>0</v>
      </c>
    </row>
    <row r="1608" spans="1:5" x14ac:dyDescent="0.3">
      <c r="A1608" s="70" t="s">
        <v>377</v>
      </c>
      <c r="B1608" s="71" t="s">
        <v>34</v>
      </c>
      <c r="C1608" s="72">
        <v>0.29184417000000001</v>
      </c>
      <c r="D1608">
        <f>IF(Recherche!$D$1='Base poids'!A1608,1,0)</f>
        <v>0</v>
      </c>
      <c r="E1608">
        <f>IF(D1608=0,0,SUM($D$2:D1608))</f>
        <v>0</v>
      </c>
    </row>
    <row r="1609" spans="1:5" x14ac:dyDescent="0.3">
      <c r="A1609" s="70" t="s">
        <v>377</v>
      </c>
      <c r="B1609" s="71" t="s">
        <v>47</v>
      </c>
      <c r="C1609" s="72">
        <v>0.18690161</v>
      </c>
      <c r="D1609">
        <f>IF(Recherche!$D$1='Base poids'!A1609,1,0)</f>
        <v>0</v>
      </c>
      <c r="E1609">
        <f>IF(D1609=0,0,SUM($D$2:D1609))</f>
        <v>0</v>
      </c>
    </row>
    <row r="1610" spans="1:5" x14ac:dyDescent="0.3">
      <c r="A1610" s="70" t="s">
        <v>377</v>
      </c>
      <c r="B1610" s="71" t="s">
        <v>31</v>
      </c>
      <c r="C1610" s="72">
        <v>0.1043555</v>
      </c>
      <c r="D1610">
        <f>IF(Recherche!$D$1='Base poids'!A1610,1,0)</f>
        <v>0</v>
      </c>
      <c r="E1610">
        <f>IF(D1610=0,0,SUM($D$2:D1610))</f>
        <v>0</v>
      </c>
    </row>
    <row r="1611" spans="1:5" x14ac:dyDescent="0.3">
      <c r="A1611" s="70" t="s">
        <v>378</v>
      </c>
      <c r="B1611" s="73" t="s">
        <v>1415</v>
      </c>
      <c r="C1611" s="72">
        <v>0.50320030999999998</v>
      </c>
      <c r="D1611">
        <f>IF(Recherche!$D$1='Base poids'!A1611,1,0)</f>
        <v>0</v>
      </c>
      <c r="E1611">
        <f>IF(D1611=0,0,SUM($D$2:D1611))</f>
        <v>0</v>
      </c>
    </row>
    <row r="1612" spans="1:5" x14ac:dyDescent="0.3">
      <c r="A1612" s="70" t="s">
        <v>378</v>
      </c>
      <c r="B1612" s="71" t="s">
        <v>34</v>
      </c>
      <c r="C1612" s="72">
        <v>0.30952192000000001</v>
      </c>
      <c r="D1612">
        <f>IF(Recherche!$D$1='Base poids'!A1612,1,0)</f>
        <v>0</v>
      </c>
      <c r="E1612">
        <f>IF(D1612=0,0,SUM($D$2:D1612))</f>
        <v>0</v>
      </c>
    </row>
    <row r="1613" spans="1:5" x14ac:dyDescent="0.3">
      <c r="A1613" s="70" t="s">
        <v>378</v>
      </c>
      <c r="B1613" s="71" t="s">
        <v>47</v>
      </c>
      <c r="C1613" s="72">
        <v>0.14460687</v>
      </c>
      <c r="D1613">
        <f>IF(Recherche!$D$1='Base poids'!A1613,1,0)</f>
        <v>0</v>
      </c>
      <c r="E1613">
        <f>IF(D1613=0,0,SUM($D$2:D1613))</f>
        <v>0</v>
      </c>
    </row>
    <row r="1614" spans="1:5" x14ac:dyDescent="0.3">
      <c r="A1614" s="70" t="s">
        <v>378</v>
      </c>
      <c r="B1614" s="71" t="s">
        <v>31</v>
      </c>
      <c r="C1614" s="72">
        <v>4.2670880000000001E-2</v>
      </c>
      <c r="D1614">
        <f>IF(Recherche!$D$1='Base poids'!A1614,1,0)</f>
        <v>0</v>
      </c>
      <c r="E1614">
        <f>IF(D1614=0,0,SUM($D$2:D1614))</f>
        <v>0</v>
      </c>
    </row>
    <row r="1615" spans="1:5" x14ac:dyDescent="0.3">
      <c r="A1615" s="70" t="s">
        <v>380</v>
      </c>
      <c r="B1615" s="73" t="s">
        <v>1415</v>
      </c>
      <c r="C1615" s="72">
        <v>0.67326732</v>
      </c>
      <c r="D1615">
        <f>IF(Recherche!$D$1='Base poids'!A1615,1,0)</f>
        <v>0</v>
      </c>
      <c r="E1615">
        <f>IF(D1615=0,0,SUM($D$2:D1615))</f>
        <v>0</v>
      </c>
    </row>
    <row r="1616" spans="1:5" x14ac:dyDescent="0.3">
      <c r="A1616" s="70" t="s">
        <v>380</v>
      </c>
      <c r="B1616" s="71" t="s">
        <v>34</v>
      </c>
      <c r="C1616" s="72">
        <v>0.32673267</v>
      </c>
      <c r="D1616">
        <f>IF(Recherche!$D$1='Base poids'!A1616,1,0)</f>
        <v>0</v>
      </c>
      <c r="E1616">
        <f>IF(D1616=0,0,SUM($D$2:D1616))</f>
        <v>0</v>
      </c>
    </row>
    <row r="1617" spans="1:5" x14ac:dyDescent="0.3">
      <c r="A1617" s="70" t="s">
        <v>381</v>
      </c>
      <c r="B1617" s="73" t="s">
        <v>1415</v>
      </c>
      <c r="C1617" s="72">
        <v>1</v>
      </c>
      <c r="D1617">
        <f>IF(Recherche!$D$1='Base poids'!A1617,1,0)</f>
        <v>0</v>
      </c>
      <c r="E1617">
        <f>IF(D1617=0,0,SUM($D$2:D1617))</f>
        <v>0</v>
      </c>
    </row>
    <row r="1618" spans="1:5" x14ac:dyDescent="0.3">
      <c r="A1618" s="70" t="s">
        <v>382</v>
      </c>
      <c r="B1618" s="71" t="s">
        <v>18</v>
      </c>
      <c r="C1618" s="72">
        <v>0.51281295999999998</v>
      </c>
      <c r="D1618">
        <f>IF(Recherche!$D$1='Base poids'!A1618,1,0)</f>
        <v>0</v>
      </c>
      <c r="E1618">
        <f>IF(D1618=0,0,SUM($D$2:D1618))</f>
        <v>0</v>
      </c>
    </row>
    <row r="1619" spans="1:5" x14ac:dyDescent="0.3">
      <c r="A1619" s="70" t="s">
        <v>382</v>
      </c>
      <c r="B1619" s="73" t="s">
        <v>1415</v>
      </c>
      <c r="C1619" s="72">
        <v>0.48718703000000002</v>
      </c>
      <c r="D1619">
        <f>IF(Recherche!$D$1='Base poids'!A1619,1,0)</f>
        <v>0</v>
      </c>
      <c r="E1619">
        <f>IF(D1619=0,0,SUM($D$2:D1619))</f>
        <v>0</v>
      </c>
    </row>
    <row r="1620" spans="1:5" x14ac:dyDescent="0.3">
      <c r="A1620" s="70" t="s">
        <v>384</v>
      </c>
      <c r="B1620" s="73" t="s">
        <v>1415</v>
      </c>
      <c r="C1620" s="72">
        <v>0.83754547000000001</v>
      </c>
      <c r="D1620">
        <f>IF(Recherche!$D$1='Base poids'!A1620,1,0)</f>
        <v>0</v>
      </c>
      <c r="E1620">
        <f>IF(D1620=0,0,SUM($D$2:D1620))</f>
        <v>0</v>
      </c>
    </row>
    <row r="1621" spans="1:5" x14ac:dyDescent="0.3">
      <c r="A1621" s="70" t="s">
        <v>384</v>
      </c>
      <c r="B1621" s="71" t="s">
        <v>47</v>
      </c>
      <c r="C1621" s="72">
        <v>0.16245451999999999</v>
      </c>
      <c r="D1621">
        <f>IF(Recherche!$D$1='Base poids'!A1621,1,0)</f>
        <v>0</v>
      </c>
      <c r="E1621">
        <f>IF(D1621=0,0,SUM($D$2:D1621))</f>
        <v>0</v>
      </c>
    </row>
    <row r="1622" spans="1:5" x14ac:dyDescent="0.3">
      <c r="A1622" s="70" t="s">
        <v>386</v>
      </c>
      <c r="B1622" s="73" t="s">
        <v>1415</v>
      </c>
      <c r="C1622" s="72">
        <v>0.62503863000000004</v>
      </c>
      <c r="D1622">
        <f>IF(Recherche!$D$1='Base poids'!A1622,1,0)</f>
        <v>0</v>
      </c>
      <c r="E1622">
        <f>IF(D1622=0,0,SUM($D$2:D1622))</f>
        <v>0</v>
      </c>
    </row>
    <row r="1623" spans="1:5" x14ac:dyDescent="0.3">
      <c r="A1623" s="70" t="s">
        <v>386</v>
      </c>
      <c r="B1623" s="71" t="s">
        <v>31</v>
      </c>
      <c r="C1623" s="72">
        <v>0.21973414999999999</v>
      </c>
      <c r="D1623">
        <f>IF(Recherche!$D$1='Base poids'!A1623,1,0)</f>
        <v>0</v>
      </c>
      <c r="E1623">
        <f>IF(D1623=0,0,SUM($D$2:D1623))</f>
        <v>0</v>
      </c>
    </row>
    <row r="1624" spans="1:5" x14ac:dyDescent="0.3">
      <c r="A1624" s="70" t="s">
        <v>386</v>
      </c>
      <c r="B1624" s="71" t="s">
        <v>18</v>
      </c>
      <c r="C1624" s="72">
        <v>0.15522720000000001</v>
      </c>
      <c r="D1624">
        <f>IF(Recherche!$D$1='Base poids'!A1624,1,0)</f>
        <v>0</v>
      </c>
      <c r="E1624">
        <f>IF(D1624=0,0,SUM($D$2:D1624))</f>
        <v>0</v>
      </c>
    </row>
    <row r="1625" spans="1:5" x14ac:dyDescent="0.3">
      <c r="A1625" s="70" t="s">
        <v>388</v>
      </c>
      <c r="B1625" s="73" t="s">
        <v>1415</v>
      </c>
      <c r="C1625" s="72">
        <v>0.37040052000000001</v>
      </c>
      <c r="D1625">
        <f>IF(Recherche!$D$1='Base poids'!A1625,1,0)</f>
        <v>0</v>
      </c>
      <c r="E1625">
        <f>IF(D1625=0,0,SUM($D$2:D1625))</f>
        <v>0</v>
      </c>
    </row>
    <row r="1626" spans="1:5" x14ac:dyDescent="0.3">
      <c r="A1626" s="70" t="s">
        <v>388</v>
      </c>
      <c r="B1626" s="71" t="s">
        <v>31</v>
      </c>
      <c r="C1626" s="72">
        <v>0.33106122999999998</v>
      </c>
      <c r="D1626">
        <f>IF(Recherche!$D$1='Base poids'!A1626,1,0)</f>
        <v>0</v>
      </c>
      <c r="E1626">
        <f>IF(D1626=0,0,SUM($D$2:D1626))</f>
        <v>0</v>
      </c>
    </row>
    <row r="1627" spans="1:5" x14ac:dyDescent="0.3">
      <c r="A1627" s="70" t="s">
        <v>388</v>
      </c>
      <c r="B1627" s="71" t="s">
        <v>1241</v>
      </c>
      <c r="C1627" s="72">
        <v>0.17948628</v>
      </c>
      <c r="D1627">
        <f>IF(Recherche!$D$1='Base poids'!A1627,1,0)</f>
        <v>0</v>
      </c>
      <c r="E1627">
        <f>IF(D1627=0,0,SUM($D$2:D1627))</f>
        <v>0</v>
      </c>
    </row>
    <row r="1628" spans="1:5" x14ac:dyDescent="0.3">
      <c r="A1628" s="70" t="s">
        <v>388</v>
      </c>
      <c r="B1628" s="71" t="s">
        <v>47</v>
      </c>
      <c r="C1628" s="72">
        <v>0.11905195</v>
      </c>
      <c r="D1628">
        <f>IF(Recherche!$D$1='Base poids'!A1628,1,0)</f>
        <v>0</v>
      </c>
      <c r="E1628">
        <f>IF(D1628=0,0,SUM($D$2:D1628))</f>
        <v>0</v>
      </c>
    </row>
    <row r="1629" spans="1:5" x14ac:dyDescent="0.3">
      <c r="A1629" s="70" t="s">
        <v>587</v>
      </c>
      <c r="B1629" s="73" t="s">
        <v>1415</v>
      </c>
      <c r="C1629" s="72">
        <v>0.4846606</v>
      </c>
      <c r="D1629">
        <f>IF(Recherche!$D$1='Base poids'!A1629,1,0)</f>
        <v>0</v>
      </c>
      <c r="E1629">
        <f>IF(D1629=0,0,SUM($D$2:D1629))</f>
        <v>0</v>
      </c>
    </row>
    <row r="1630" spans="1:5" x14ac:dyDescent="0.3">
      <c r="A1630" s="70" t="s">
        <v>587</v>
      </c>
      <c r="B1630" s="71" t="s">
        <v>34</v>
      </c>
      <c r="C1630" s="72">
        <v>0.17324260999999999</v>
      </c>
      <c r="D1630">
        <f>IF(Recherche!$D$1='Base poids'!A1630,1,0)</f>
        <v>0</v>
      </c>
      <c r="E1630">
        <f>IF(D1630=0,0,SUM($D$2:D1630))</f>
        <v>0</v>
      </c>
    </row>
    <row r="1631" spans="1:5" x14ac:dyDescent="0.3">
      <c r="A1631" s="70" t="s">
        <v>587</v>
      </c>
      <c r="B1631" s="71" t="s">
        <v>47</v>
      </c>
      <c r="C1631" s="72">
        <v>0.17086720999999999</v>
      </c>
      <c r="D1631">
        <f>IF(Recherche!$D$1='Base poids'!A1631,1,0)</f>
        <v>0</v>
      </c>
      <c r="E1631">
        <f>IF(D1631=0,0,SUM($D$2:D1631))</f>
        <v>0</v>
      </c>
    </row>
    <row r="1632" spans="1:5" x14ac:dyDescent="0.3">
      <c r="A1632" s="70" t="s">
        <v>587</v>
      </c>
      <c r="B1632" s="71" t="s">
        <v>18</v>
      </c>
      <c r="C1632" s="72">
        <v>8.8211609999999996E-2</v>
      </c>
      <c r="D1632">
        <f>IF(Recherche!$D$1='Base poids'!A1632,1,0)</f>
        <v>0</v>
      </c>
      <c r="E1632">
        <f>IF(D1632=0,0,SUM($D$2:D1632))</f>
        <v>0</v>
      </c>
    </row>
    <row r="1633" spans="1:5" x14ac:dyDescent="0.3">
      <c r="A1633" s="70" t="s">
        <v>587</v>
      </c>
      <c r="B1633" s="71" t="s">
        <v>31</v>
      </c>
      <c r="C1633" s="72">
        <v>8.3017949999999993E-2</v>
      </c>
      <c r="D1633">
        <f>IF(Recherche!$D$1='Base poids'!A1633,1,0)</f>
        <v>0</v>
      </c>
      <c r="E1633">
        <f>IF(D1633=0,0,SUM($D$2:D1633))</f>
        <v>0</v>
      </c>
    </row>
    <row r="1634" spans="1:5" x14ac:dyDescent="0.3">
      <c r="A1634" s="70">
        <v>7503</v>
      </c>
      <c r="B1634" s="71" t="s">
        <v>34</v>
      </c>
      <c r="C1634" s="72">
        <v>0.45669999999999999</v>
      </c>
      <c r="D1634">
        <f>IF(Recherche!$D$1='Base poids'!A1634,1,0)</f>
        <v>0</v>
      </c>
      <c r="E1634">
        <f>IF(D1634=0,0,SUM($D$2:D1634))</f>
        <v>0</v>
      </c>
    </row>
    <row r="1635" spans="1:5" x14ac:dyDescent="0.3">
      <c r="A1635" s="70">
        <v>7503</v>
      </c>
      <c r="B1635" s="71" t="s">
        <v>31</v>
      </c>
      <c r="C1635" s="72">
        <v>0.21479999999999999</v>
      </c>
      <c r="D1635">
        <f>IF(Recherche!$D$1='Base poids'!A1635,1,0)</f>
        <v>0</v>
      </c>
      <c r="E1635">
        <f>IF(D1635=0,0,SUM($D$2:D1635))</f>
        <v>0</v>
      </c>
    </row>
    <row r="1636" spans="1:5" x14ac:dyDescent="0.3">
      <c r="A1636" s="70">
        <v>7503</v>
      </c>
      <c r="B1636" s="71" t="s">
        <v>42</v>
      </c>
      <c r="C1636" s="72">
        <v>0.1137</v>
      </c>
      <c r="D1636">
        <f>IF(Recherche!$D$1='Base poids'!A1636,1,0)</f>
        <v>0</v>
      </c>
      <c r="E1636">
        <f>IF(D1636=0,0,SUM($D$2:D1636))</f>
        <v>0</v>
      </c>
    </row>
    <row r="1637" spans="1:5" x14ac:dyDescent="0.3">
      <c r="A1637" s="70">
        <v>7503</v>
      </c>
      <c r="B1637" s="71" t="s">
        <v>47</v>
      </c>
      <c r="C1637" s="72">
        <v>0.10920000000000001</v>
      </c>
      <c r="D1637">
        <f>IF(Recherche!$D$1='Base poids'!A1637,1,0)</f>
        <v>0</v>
      </c>
      <c r="E1637">
        <f>IF(D1637=0,0,SUM($D$2:D1637))</f>
        <v>0</v>
      </c>
    </row>
    <row r="1638" spans="1:5" x14ac:dyDescent="0.3">
      <c r="A1638" s="70">
        <v>7503</v>
      </c>
      <c r="B1638" s="73" t="s">
        <v>1415</v>
      </c>
      <c r="C1638" s="72">
        <v>0.1056</v>
      </c>
      <c r="D1638">
        <f>IF(Recherche!$D$1='Base poids'!A1638,1,0)</f>
        <v>0</v>
      </c>
      <c r="E1638">
        <f>IF(D1638=0,0,SUM($D$2:D1638))</f>
        <v>0</v>
      </c>
    </row>
    <row r="1639" spans="1:5" x14ac:dyDescent="0.3">
      <c r="A1639" s="70" t="s">
        <v>391</v>
      </c>
      <c r="B1639" s="73" t="s">
        <v>1415</v>
      </c>
      <c r="C1639" s="72">
        <v>0.70772676000000001</v>
      </c>
      <c r="D1639">
        <f>IF(Recherche!$D$1='Base poids'!A1639,1,0)</f>
        <v>0</v>
      </c>
      <c r="E1639">
        <f>IF(D1639=0,0,SUM($D$2:D1639))</f>
        <v>0</v>
      </c>
    </row>
    <row r="1640" spans="1:5" x14ac:dyDescent="0.3">
      <c r="A1640" s="70" t="s">
        <v>391</v>
      </c>
      <c r="B1640" s="71" t="s">
        <v>47</v>
      </c>
      <c r="C1640" s="72">
        <v>0.12094064</v>
      </c>
      <c r="D1640">
        <f>IF(Recherche!$D$1='Base poids'!A1640,1,0)</f>
        <v>0</v>
      </c>
      <c r="E1640">
        <f>IF(D1640=0,0,SUM($D$2:D1640))</f>
        <v>0</v>
      </c>
    </row>
    <row r="1641" spans="1:5" x14ac:dyDescent="0.3">
      <c r="A1641" s="70" t="s">
        <v>391</v>
      </c>
      <c r="B1641" s="71" t="s">
        <v>34</v>
      </c>
      <c r="C1641" s="72">
        <v>9.406494E-2</v>
      </c>
      <c r="D1641">
        <f>IF(Recherche!$D$1='Base poids'!A1641,1,0)</f>
        <v>0</v>
      </c>
      <c r="E1641">
        <f>IF(D1641=0,0,SUM($D$2:D1641))</f>
        <v>0</v>
      </c>
    </row>
    <row r="1642" spans="1:5" x14ac:dyDescent="0.3">
      <c r="A1642" s="70" t="s">
        <v>391</v>
      </c>
      <c r="B1642" s="71" t="s">
        <v>31</v>
      </c>
      <c r="C1642" s="72">
        <v>7.7267630000000004E-2</v>
      </c>
      <c r="D1642">
        <f>IF(Recherche!$D$1='Base poids'!A1642,1,0)</f>
        <v>0</v>
      </c>
      <c r="E1642">
        <f>IF(D1642=0,0,SUM($D$2:D1642))</f>
        <v>0</v>
      </c>
    </row>
    <row r="1643" spans="1:5" x14ac:dyDescent="0.3">
      <c r="A1643" s="70" t="s">
        <v>393</v>
      </c>
      <c r="B1643" s="73" t="s">
        <v>1415</v>
      </c>
      <c r="C1643" s="72">
        <v>0.67195766999999995</v>
      </c>
      <c r="D1643">
        <f>IF(Recherche!$D$1='Base poids'!A1643,1,0)</f>
        <v>0</v>
      </c>
      <c r="E1643">
        <f>IF(D1643=0,0,SUM($D$2:D1643))</f>
        <v>0</v>
      </c>
    </row>
    <row r="1644" spans="1:5" x14ac:dyDescent="0.3">
      <c r="A1644" s="70" t="s">
        <v>393</v>
      </c>
      <c r="B1644" s="71" t="s">
        <v>42</v>
      </c>
      <c r="C1644" s="72">
        <v>0.32804232</v>
      </c>
      <c r="D1644">
        <f>IF(Recherche!$D$1='Base poids'!A1644,1,0)</f>
        <v>0</v>
      </c>
      <c r="E1644">
        <f>IF(D1644=0,0,SUM($D$2:D1644))</f>
        <v>0</v>
      </c>
    </row>
    <row r="1645" spans="1:5" x14ac:dyDescent="0.3">
      <c r="A1645" s="70" t="s">
        <v>612</v>
      </c>
      <c r="B1645" s="71" t="s">
        <v>1241</v>
      </c>
      <c r="C1645" s="72">
        <v>0.48214285000000001</v>
      </c>
      <c r="D1645">
        <f>IF(Recherche!$D$1='Base poids'!A1645,1,0)</f>
        <v>0</v>
      </c>
      <c r="E1645">
        <f>IF(D1645=0,0,SUM($D$2:D1645))</f>
        <v>0</v>
      </c>
    </row>
    <row r="1646" spans="1:5" x14ac:dyDescent="0.3">
      <c r="A1646" s="70" t="s">
        <v>612</v>
      </c>
      <c r="B1646" s="71" t="s">
        <v>34</v>
      </c>
      <c r="C1646" s="72">
        <v>0.25</v>
      </c>
      <c r="D1646">
        <f>IF(Recherche!$D$1='Base poids'!A1646,1,0)</f>
        <v>0</v>
      </c>
      <c r="E1646">
        <f>IF(D1646=0,0,SUM($D$2:D1646))</f>
        <v>0</v>
      </c>
    </row>
    <row r="1647" spans="1:5" x14ac:dyDescent="0.3">
      <c r="A1647" s="70" t="s">
        <v>612</v>
      </c>
      <c r="B1647" s="71" t="s">
        <v>18</v>
      </c>
      <c r="C1647" s="72">
        <v>0.16071427999999999</v>
      </c>
      <c r="D1647">
        <f>IF(Recherche!$D$1='Base poids'!A1647,1,0)</f>
        <v>0</v>
      </c>
      <c r="E1647">
        <f>IF(D1647=0,0,SUM($D$2:D1647))</f>
        <v>0</v>
      </c>
    </row>
    <row r="1648" spans="1:5" x14ac:dyDescent="0.3">
      <c r="A1648" s="70" t="s">
        <v>612</v>
      </c>
      <c r="B1648" s="73" t="s">
        <v>1415</v>
      </c>
      <c r="C1648" s="72">
        <v>0.10714285</v>
      </c>
      <c r="D1648">
        <f>IF(Recherche!$D$1='Base poids'!A1648,1,0)</f>
        <v>0</v>
      </c>
      <c r="E1648">
        <f>IF(D1648=0,0,SUM($D$2:D1648))</f>
        <v>0</v>
      </c>
    </row>
    <row r="1649" spans="1:5" x14ac:dyDescent="0.3">
      <c r="A1649" s="70" t="s">
        <v>394</v>
      </c>
      <c r="B1649" s="73" t="s">
        <v>1415</v>
      </c>
      <c r="C1649" s="72">
        <v>0.65174129000000003</v>
      </c>
      <c r="D1649">
        <f>IF(Recherche!$D$1='Base poids'!A1649,1,0)</f>
        <v>0</v>
      </c>
      <c r="E1649">
        <f>IF(D1649=0,0,SUM($D$2:D1649))</f>
        <v>0</v>
      </c>
    </row>
    <row r="1650" spans="1:5" x14ac:dyDescent="0.3">
      <c r="A1650" s="70" t="s">
        <v>394</v>
      </c>
      <c r="B1650" s="71" t="s">
        <v>18</v>
      </c>
      <c r="C1650" s="72">
        <v>0.34825869999999998</v>
      </c>
      <c r="D1650">
        <f>IF(Recherche!$D$1='Base poids'!A1650,1,0)</f>
        <v>0</v>
      </c>
      <c r="E1650">
        <f>IF(D1650=0,0,SUM($D$2:D1650))</f>
        <v>0</v>
      </c>
    </row>
    <row r="1651" spans="1:5" x14ac:dyDescent="0.3">
      <c r="A1651" s="70">
        <v>7520</v>
      </c>
      <c r="B1651" s="73" t="s">
        <v>1415</v>
      </c>
      <c r="C1651" s="72">
        <v>0.7127</v>
      </c>
      <c r="D1651">
        <f>IF(Recherche!$D$1='Base poids'!A1651,1,0)</f>
        <v>0</v>
      </c>
      <c r="E1651">
        <f>IF(D1651=0,0,SUM($D$2:D1651))</f>
        <v>0</v>
      </c>
    </row>
    <row r="1652" spans="1:5" x14ac:dyDescent="0.3">
      <c r="A1652" s="70">
        <v>7520</v>
      </c>
      <c r="B1652" s="71" t="s">
        <v>42</v>
      </c>
      <c r="C1652" s="72">
        <v>0.17299999999999999</v>
      </c>
      <c r="D1652">
        <f>IF(Recherche!$D$1='Base poids'!A1652,1,0)</f>
        <v>0</v>
      </c>
      <c r="E1652">
        <f>IF(D1652=0,0,SUM($D$2:D1652))</f>
        <v>0</v>
      </c>
    </row>
    <row r="1653" spans="1:5" x14ac:dyDescent="0.3">
      <c r="A1653" s="70">
        <v>7520</v>
      </c>
      <c r="B1653" s="71" t="s">
        <v>15</v>
      </c>
      <c r="C1653" s="72">
        <v>0.1142</v>
      </c>
      <c r="D1653">
        <f>IF(Recherche!$D$1='Base poids'!A1653,1,0)</f>
        <v>0</v>
      </c>
      <c r="E1653">
        <f>IF(D1653=0,0,SUM($D$2:D1653))</f>
        <v>0</v>
      </c>
    </row>
    <row r="1654" spans="1:5" x14ac:dyDescent="0.3">
      <c r="A1654" s="70" t="s">
        <v>396</v>
      </c>
      <c r="B1654" s="73" t="s">
        <v>1415</v>
      </c>
      <c r="C1654" s="72">
        <v>0.6504065</v>
      </c>
      <c r="D1654">
        <f>IF(Recherche!$D$1='Base poids'!A1654,1,0)</f>
        <v>0</v>
      </c>
      <c r="E1654">
        <f>IF(D1654=0,0,SUM($D$2:D1654))</f>
        <v>0</v>
      </c>
    </row>
    <row r="1655" spans="1:5" x14ac:dyDescent="0.3">
      <c r="A1655" s="70" t="s">
        <v>396</v>
      </c>
      <c r="B1655" s="71" t="s">
        <v>34</v>
      </c>
      <c r="C1655" s="72">
        <v>0.23306233000000001</v>
      </c>
      <c r="D1655">
        <f>IF(Recherche!$D$1='Base poids'!A1655,1,0)</f>
        <v>0</v>
      </c>
      <c r="E1655">
        <f>IF(D1655=0,0,SUM($D$2:D1655))</f>
        <v>0</v>
      </c>
    </row>
    <row r="1656" spans="1:5" x14ac:dyDescent="0.3">
      <c r="A1656" s="70" t="s">
        <v>396</v>
      </c>
      <c r="B1656" s="71" t="s">
        <v>47</v>
      </c>
      <c r="C1656" s="72">
        <v>0.11653115999999999</v>
      </c>
      <c r="D1656">
        <f>IF(Recherche!$D$1='Base poids'!A1656,1,0)</f>
        <v>0</v>
      </c>
      <c r="E1656">
        <f>IF(D1656=0,0,SUM($D$2:D1656))</f>
        <v>0</v>
      </c>
    </row>
    <row r="1657" spans="1:5" x14ac:dyDescent="0.3">
      <c r="A1657" s="70" t="s">
        <v>589</v>
      </c>
      <c r="B1657" s="73" t="s">
        <v>1415</v>
      </c>
      <c r="C1657" s="72">
        <v>0.4846606</v>
      </c>
      <c r="D1657">
        <f>IF(Recherche!$D$1='Base poids'!A1657,1,0)</f>
        <v>0</v>
      </c>
      <c r="E1657">
        <f>IF(D1657=0,0,SUM($D$2:D1657))</f>
        <v>0</v>
      </c>
    </row>
    <row r="1658" spans="1:5" x14ac:dyDescent="0.3">
      <c r="A1658" s="70" t="s">
        <v>589</v>
      </c>
      <c r="B1658" s="71" t="s">
        <v>34</v>
      </c>
      <c r="C1658" s="72">
        <v>0.17324260999999999</v>
      </c>
      <c r="D1658">
        <f>IF(Recherche!$D$1='Base poids'!A1658,1,0)</f>
        <v>0</v>
      </c>
      <c r="E1658">
        <f>IF(D1658=0,0,SUM($D$2:D1658))</f>
        <v>0</v>
      </c>
    </row>
    <row r="1659" spans="1:5" x14ac:dyDescent="0.3">
      <c r="A1659" s="70" t="s">
        <v>589</v>
      </c>
      <c r="B1659" s="71" t="s">
        <v>47</v>
      </c>
      <c r="C1659" s="72">
        <v>0.17086720999999999</v>
      </c>
      <c r="D1659">
        <f>IF(Recherche!$D$1='Base poids'!A1659,1,0)</f>
        <v>0</v>
      </c>
      <c r="E1659">
        <f>IF(D1659=0,0,SUM($D$2:D1659))</f>
        <v>0</v>
      </c>
    </row>
    <row r="1660" spans="1:5" x14ac:dyDescent="0.3">
      <c r="A1660" s="70" t="s">
        <v>589</v>
      </c>
      <c r="B1660" s="71" t="s">
        <v>18</v>
      </c>
      <c r="C1660" s="72">
        <v>8.8211609999999996E-2</v>
      </c>
      <c r="D1660">
        <f>IF(Recherche!$D$1='Base poids'!A1660,1,0)</f>
        <v>0</v>
      </c>
      <c r="E1660">
        <f>IF(D1660=0,0,SUM($D$2:D1660))</f>
        <v>0</v>
      </c>
    </row>
    <row r="1661" spans="1:5" x14ac:dyDescent="0.3">
      <c r="A1661" s="70" t="s">
        <v>589</v>
      </c>
      <c r="B1661" s="71" t="s">
        <v>31</v>
      </c>
      <c r="C1661" s="72">
        <v>8.3017949999999993E-2</v>
      </c>
      <c r="D1661">
        <f>IF(Recherche!$D$1='Base poids'!A1661,1,0)</f>
        <v>0</v>
      </c>
      <c r="E1661">
        <f>IF(D1661=0,0,SUM($D$2:D1661))</f>
        <v>0</v>
      </c>
    </row>
    <row r="1662" spans="1:5" x14ac:dyDescent="0.3">
      <c r="A1662" s="70" t="s">
        <v>1422</v>
      </c>
      <c r="B1662" s="73" t="s">
        <v>1415</v>
      </c>
      <c r="C1662" s="72">
        <v>0.4846606</v>
      </c>
      <c r="D1662">
        <f>IF(Recherche!$D$1='Base poids'!A1662,1,0)</f>
        <v>0</v>
      </c>
      <c r="E1662">
        <f>IF(D1662=0,0,SUM($D$2:D1662))</f>
        <v>0</v>
      </c>
    </row>
    <row r="1663" spans="1:5" x14ac:dyDescent="0.3">
      <c r="A1663" s="70" t="s">
        <v>1422</v>
      </c>
      <c r="B1663" s="71" t="s">
        <v>34</v>
      </c>
      <c r="C1663" s="72">
        <v>0.17324260999999999</v>
      </c>
      <c r="D1663">
        <f>IF(Recherche!$D$1='Base poids'!A1663,1,0)</f>
        <v>0</v>
      </c>
      <c r="E1663">
        <f>IF(D1663=0,0,SUM($D$2:D1663))</f>
        <v>0</v>
      </c>
    </row>
    <row r="1664" spans="1:5" x14ac:dyDescent="0.3">
      <c r="A1664" s="70" t="s">
        <v>1422</v>
      </c>
      <c r="B1664" s="71" t="s">
        <v>47</v>
      </c>
      <c r="C1664" s="72">
        <v>0.17086720999999999</v>
      </c>
      <c r="D1664">
        <f>IF(Recherche!$D$1='Base poids'!A1664,1,0)</f>
        <v>0</v>
      </c>
      <c r="E1664">
        <f>IF(D1664=0,0,SUM($D$2:D1664))</f>
        <v>0</v>
      </c>
    </row>
    <row r="1665" spans="1:5" x14ac:dyDescent="0.3">
      <c r="A1665" s="70" t="s">
        <v>1422</v>
      </c>
      <c r="B1665" s="71" t="s">
        <v>18</v>
      </c>
      <c r="C1665" s="72">
        <v>8.8211609999999996E-2</v>
      </c>
      <c r="D1665">
        <f>IF(Recherche!$D$1='Base poids'!A1665,1,0)</f>
        <v>0</v>
      </c>
      <c r="E1665">
        <f>IF(D1665=0,0,SUM($D$2:D1665))</f>
        <v>0</v>
      </c>
    </row>
    <row r="1666" spans="1:5" x14ac:dyDescent="0.3">
      <c r="A1666" s="70" t="s">
        <v>1422</v>
      </c>
      <c r="B1666" s="71" t="s">
        <v>31</v>
      </c>
      <c r="C1666" s="72">
        <v>8.3017949999999993E-2</v>
      </c>
      <c r="D1666">
        <f>IF(Recherche!$D$1='Base poids'!A1666,1,0)</f>
        <v>0</v>
      </c>
      <c r="E1666">
        <f>IF(D1666=0,0,SUM($D$2:D1666))</f>
        <v>0</v>
      </c>
    </row>
    <row r="1667" spans="1:5" x14ac:dyDescent="0.3">
      <c r="A1667" s="70" t="s">
        <v>591</v>
      </c>
      <c r="B1667" s="71" t="s">
        <v>34</v>
      </c>
      <c r="C1667" s="72">
        <v>0.2918</v>
      </c>
      <c r="D1667">
        <f>IF(Recherche!$D$1='Base poids'!A1667,1,0)</f>
        <v>0</v>
      </c>
      <c r="E1667">
        <f>IF(D1667=0,0,SUM($D$2:D1667))</f>
        <v>0</v>
      </c>
    </row>
    <row r="1668" spans="1:5" x14ac:dyDescent="0.3">
      <c r="A1668" s="70" t="s">
        <v>591</v>
      </c>
      <c r="B1668" s="71" t="s">
        <v>47</v>
      </c>
      <c r="C1668" s="72">
        <v>0.26700000000000002</v>
      </c>
      <c r="D1668">
        <f>IF(Recherche!$D$1='Base poids'!A1668,1,0)</f>
        <v>0</v>
      </c>
      <c r="E1668">
        <f>IF(D1668=0,0,SUM($D$2:D1668))</f>
        <v>0</v>
      </c>
    </row>
    <row r="1669" spans="1:5" x14ac:dyDescent="0.3">
      <c r="A1669" s="70" t="s">
        <v>591</v>
      </c>
      <c r="B1669" s="73" t="s">
        <v>1413</v>
      </c>
      <c r="C1669" s="72">
        <v>0.2306</v>
      </c>
      <c r="D1669">
        <f>IF(Recherche!$D$1='Base poids'!A1669,1,0)</f>
        <v>0</v>
      </c>
      <c r="E1669">
        <f>IF(D1669=0,0,SUM($D$2:D1669))</f>
        <v>0</v>
      </c>
    </row>
    <row r="1670" spans="1:5" x14ac:dyDescent="0.3">
      <c r="A1670" s="70" t="s">
        <v>591</v>
      </c>
      <c r="B1670" s="71" t="s">
        <v>42</v>
      </c>
      <c r="C1670" s="72">
        <v>0.13969999999999999</v>
      </c>
      <c r="D1670">
        <f>IF(Recherche!$D$1='Base poids'!A1670,1,0)</f>
        <v>0</v>
      </c>
      <c r="E1670">
        <f>IF(D1670=0,0,SUM($D$2:D1670))</f>
        <v>0</v>
      </c>
    </row>
    <row r="1671" spans="1:5" x14ac:dyDescent="0.3">
      <c r="A1671" s="70" t="s">
        <v>591</v>
      </c>
      <c r="B1671" s="71" t="s">
        <v>31</v>
      </c>
      <c r="C1671" s="72">
        <v>7.0800000000000002E-2</v>
      </c>
      <c r="D1671">
        <f>IF(Recherche!$D$1='Base poids'!A1671,1,0)</f>
        <v>0</v>
      </c>
      <c r="E1671">
        <f>IF(D1671=0,0,SUM($D$2:D1671))</f>
        <v>0</v>
      </c>
    </row>
    <row r="1672" spans="1:5" x14ac:dyDescent="0.3">
      <c r="A1672" s="70" t="s">
        <v>593</v>
      </c>
      <c r="B1672" s="71" t="s">
        <v>34</v>
      </c>
      <c r="C1672" s="72">
        <v>0.40100000000000002</v>
      </c>
      <c r="D1672">
        <f>IF(Recherche!$D$1='Base poids'!A1672,1,0)</f>
        <v>0</v>
      </c>
      <c r="E1672">
        <f>IF(D1672=0,0,SUM($D$2:D1672))</f>
        <v>0</v>
      </c>
    </row>
    <row r="1673" spans="1:5" x14ac:dyDescent="0.3">
      <c r="A1673" s="70" t="s">
        <v>593</v>
      </c>
      <c r="B1673" s="71" t="s">
        <v>47</v>
      </c>
      <c r="C1673" s="72">
        <v>0.24759999999999999</v>
      </c>
      <c r="D1673">
        <f>IF(Recherche!$D$1='Base poids'!A1673,1,0)</f>
        <v>0</v>
      </c>
      <c r="E1673">
        <f>IF(D1673=0,0,SUM($D$2:D1673))</f>
        <v>0</v>
      </c>
    </row>
    <row r="1674" spans="1:5" x14ac:dyDescent="0.3">
      <c r="A1674" s="70" t="s">
        <v>593</v>
      </c>
      <c r="B1674" s="73" t="s">
        <v>1413</v>
      </c>
      <c r="C1674" s="72">
        <v>0.23899999999999999</v>
      </c>
      <c r="D1674">
        <f>IF(Recherche!$D$1='Base poids'!A1674,1,0)</f>
        <v>0</v>
      </c>
      <c r="E1674">
        <f>IF(D1674=0,0,SUM($D$2:D1674))</f>
        <v>0</v>
      </c>
    </row>
    <row r="1675" spans="1:5" x14ac:dyDescent="0.3">
      <c r="A1675" s="70" t="s">
        <v>593</v>
      </c>
      <c r="B1675" s="71" t="s">
        <v>42</v>
      </c>
      <c r="C1675" s="72">
        <v>0.1124</v>
      </c>
      <c r="D1675">
        <f>IF(Recherche!$D$1='Base poids'!A1675,1,0)</f>
        <v>0</v>
      </c>
      <c r="E1675">
        <f>IF(D1675=0,0,SUM($D$2:D1675))</f>
        <v>0</v>
      </c>
    </row>
    <row r="1676" spans="1:5" x14ac:dyDescent="0.3">
      <c r="A1676" s="70" t="s">
        <v>261</v>
      </c>
      <c r="B1676" s="71" t="s">
        <v>34</v>
      </c>
      <c r="C1676" s="72">
        <v>0.37233516999999999</v>
      </c>
      <c r="D1676">
        <f>IF(Recherche!$D$1='Base poids'!A1676,1,0)</f>
        <v>0</v>
      </c>
      <c r="E1676">
        <f>IF(D1676=0,0,SUM($D$2:D1676))</f>
        <v>0</v>
      </c>
    </row>
    <row r="1677" spans="1:5" x14ac:dyDescent="0.3">
      <c r="A1677" s="70" t="s">
        <v>261</v>
      </c>
      <c r="B1677" s="73" t="s">
        <v>1415</v>
      </c>
      <c r="C1677" s="72">
        <v>0.24083814000000001</v>
      </c>
      <c r="D1677">
        <f>IF(Recherche!$D$1='Base poids'!A1677,1,0)</f>
        <v>0</v>
      </c>
      <c r="E1677">
        <f>IF(D1677=0,0,SUM($D$2:D1677))</f>
        <v>0</v>
      </c>
    </row>
    <row r="1678" spans="1:5" x14ac:dyDescent="0.3">
      <c r="A1678" s="70" t="s">
        <v>261</v>
      </c>
      <c r="B1678" s="71" t="s">
        <v>31</v>
      </c>
      <c r="C1678" s="72">
        <v>0.14860773999999999</v>
      </c>
      <c r="D1678">
        <f>IF(Recherche!$D$1='Base poids'!A1678,1,0)</f>
        <v>0</v>
      </c>
      <c r="E1678">
        <f>IF(D1678=0,0,SUM($D$2:D1678))</f>
        <v>0</v>
      </c>
    </row>
    <row r="1679" spans="1:5" x14ac:dyDescent="0.3">
      <c r="A1679" s="70" t="s">
        <v>261</v>
      </c>
      <c r="B1679" s="71" t="s">
        <v>42</v>
      </c>
      <c r="C1679" s="72">
        <v>0.13598402000000001</v>
      </c>
      <c r="D1679">
        <f>IF(Recherche!$D$1='Base poids'!A1679,1,0)</f>
        <v>0</v>
      </c>
      <c r="E1679">
        <f>IF(D1679=0,0,SUM($D$2:D1679))</f>
        <v>0</v>
      </c>
    </row>
    <row r="1680" spans="1:5" x14ac:dyDescent="0.3">
      <c r="A1680" s="70" t="s">
        <v>261</v>
      </c>
      <c r="B1680" s="71" t="s">
        <v>47</v>
      </c>
      <c r="C1680" s="72">
        <v>0.10223491</v>
      </c>
      <c r="D1680">
        <f>IF(Recherche!$D$1='Base poids'!A1680,1,0)</f>
        <v>0</v>
      </c>
      <c r="E1680">
        <f>IF(D1680=0,0,SUM($D$2:D1680))</f>
        <v>0</v>
      </c>
    </row>
    <row r="1681" spans="1:5" x14ac:dyDescent="0.3">
      <c r="A1681" s="70" t="s">
        <v>811</v>
      </c>
      <c r="B1681" s="71" t="s">
        <v>34</v>
      </c>
      <c r="C1681" s="72">
        <v>0.30298669</v>
      </c>
      <c r="D1681">
        <f>IF(Recherche!$D$1='Base poids'!A1681,1,0)</f>
        <v>0</v>
      </c>
      <c r="E1681">
        <f>IF(D1681=0,0,SUM($D$2:D1681))</f>
        <v>0</v>
      </c>
    </row>
    <row r="1682" spans="1:5" x14ac:dyDescent="0.3">
      <c r="A1682" s="70" t="s">
        <v>811</v>
      </c>
      <c r="B1682" s="73" t="s">
        <v>1412</v>
      </c>
      <c r="C1682" s="72">
        <v>0.29102566000000002</v>
      </c>
      <c r="D1682">
        <f>IF(Recherche!$D$1='Base poids'!A1682,1,0)</f>
        <v>0</v>
      </c>
      <c r="E1682">
        <f>IF(D1682=0,0,SUM($D$2:D1682))</f>
        <v>0</v>
      </c>
    </row>
    <row r="1683" spans="1:5" x14ac:dyDescent="0.3">
      <c r="A1683" s="70" t="s">
        <v>811</v>
      </c>
      <c r="B1683" s="71" t="s">
        <v>31</v>
      </c>
      <c r="C1683" s="72">
        <v>0.22019764999999999</v>
      </c>
      <c r="D1683">
        <f>IF(Recherche!$D$1='Base poids'!A1683,1,0)</f>
        <v>0</v>
      </c>
      <c r="E1683">
        <f>IF(D1683=0,0,SUM($D$2:D1683))</f>
        <v>0</v>
      </c>
    </row>
    <row r="1684" spans="1:5" x14ac:dyDescent="0.3">
      <c r="A1684" s="70" t="s">
        <v>811</v>
      </c>
      <c r="B1684" s="71" t="s">
        <v>47</v>
      </c>
      <c r="C1684" s="72">
        <v>0.18578997999999999</v>
      </c>
      <c r="D1684">
        <f>IF(Recherche!$D$1='Base poids'!A1684,1,0)</f>
        <v>0</v>
      </c>
      <c r="E1684">
        <f>IF(D1684=0,0,SUM($D$2:D1684))</f>
        <v>0</v>
      </c>
    </row>
    <row r="1685" spans="1:5" x14ac:dyDescent="0.3">
      <c r="A1685" s="70" t="s">
        <v>815</v>
      </c>
      <c r="B1685" s="71" t="s">
        <v>34</v>
      </c>
      <c r="C1685" s="72">
        <v>0.26919999999999999</v>
      </c>
      <c r="D1685">
        <f>IF(Recherche!$D$1='Base poids'!A1685,1,0)</f>
        <v>0</v>
      </c>
      <c r="E1685">
        <f>IF(D1685=0,0,SUM($D$2:D1685))</f>
        <v>0</v>
      </c>
    </row>
    <row r="1686" spans="1:5" x14ac:dyDescent="0.3">
      <c r="A1686" s="70" t="s">
        <v>815</v>
      </c>
      <c r="B1686" s="71" t="s">
        <v>47</v>
      </c>
      <c r="C1686" s="72">
        <v>0.26050000000000001</v>
      </c>
      <c r="D1686">
        <f>IF(Recherche!$D$1='Base poids'!A1686,1,0)</f>
        <v>0</v>
      </c>
      <c r="E1686">
        <f>IF(D1686=0,0,SUM($D$2:D1686))</f>
        <v>0</v>
      </c>
    </row>
    <row r="1687" spans="1:5" x14ac:dyDescent="0.3">
      <c r="A1687" s="70" t="s">
        <v>815</v>
      </c>
      <c r="B1687" s="73" t="s">
        <v>1413</v>
      </c>
      <c r="C1687" s="72">
        <v>0.24970000000000001</v>
      </c>
      <c r="D1687">
        <f>IF(Recherche!$D$1='Base poids'!A1687,1,0)</f>
        <v>0</v>
      </c>
      <c r="E1687">
        <f>IF(D1687=0,0,SUM($D$2:D1687))</f>
        <v>0</v>
      </c>
    </row>
    <row r="1688" spans="1:5" x14ac:dyDescent="0.3">
      <c r="A1688" s="70" t="s">
        <v>815</v>
      </c>
      <c r="B1688" s="71" t="s">
        <v>42</v>
      </c>
      <c r="C1688" s="72">
        <v>0.1336</v>
      </c>
      <c r="D1688">
        <f>IF(Recherche!$D$1='Base poids'!A1688,1,0)</f>
        <v>0</v>
      </c>
      <c r="E1688">
        <f>IF(D1688=0,0,SUM($D$2:D1688))</f>
        <v>0</v>
      </c>
    </row>
    <row r="1689" spans="1:5" x14ac:dyDescent="0.3">
      <c r="A1689" s="70" t="s">
        <v>815</v>
      </c>
      <c r="B1689" s="71" t="s">
        <v>31</v>
      </c>
      <c r="C1689" s="72">
        <v>8.7099999999999997E-2</v>
      </c>
      <c r="D1689">
        <f>IF(Recherche!$D$1='Base poids'!A1689,1,0)</f>
        <v>0</v>
      </c>
      <c r="E1689">
        <f>IF(D1689=0,0,SUM($D$2:D1689))</f>
        <v>0</v>
      </c>
    </row>
    <row r="1690" spans="1:5" x14ac:dyDescent="0.3">
      <c r="A1690" s="70" t="s">
        <v>614</v>
      </c>
      <c r="B1690" s="73" t="s">
        <v>1419</v>
      </c>
      <c r="C1690" s="72">
        <v>0.3850209</v>
      </c>
      <c r="D1690">
        <f>IF(Recherche!$D$1='Base poids'!A1690,1,0)</f>
        <v>0</v>
      </c>
      <c r="E1690">
        <f>IF(D1690=0,0,SUM($D$2:D1690))</f>
        <v>0</v>
      </c>
    </row>
    <row r="1691" spans="1:5" x14ac:dyDescent="0.3">
      <c r="A1691" s="70" t="s">
        <v>614</v>
      </c>
      <c r="B1691" s="71" t="s">
        <v>34</v>
      </c>
      <c r="C1691" s="72">
        <v>0.35182828999999999</v>
      </c>
      <c r="D1691">
        <f>IF(Recherche!$D$1='Base poids'!A1691,1,0)</f>
        <v>0</v>
      </c>
      <c r="E1691">
        <f>IF(D1691=0,0,SUM($D$2:D1691))</f>
        <v>0</v>
      </c>
    </row>
    <row r="1692" spans="1:5" x14ac:dyDescent="0.3">
      <c r="A1692" s="70" t="s">
        <v>614</v>
      </c>
      <c r="B1692" s="71" t="s">
        <v>47</v>
      </c>
      <c r="C1692" s="72">
        <v>0.14689282000000001</v>
      </c>
      <c r="D1692">
        <f>IF(Recherche!$D$1='Base poids'!A1692,1,0)</f>
        <v>0</v>
      </c>
      <c r="E1692">
        <f>IF(D1692=0,0,SUM($D$2:D1692))</f>
        <v>0</v>
      </c>
    </row>
    <row r="1693" spans="1:5" x14ac:dyDescent="0.3">
      <c r="A1693" s="70" t="s">
        <v>614</v>
      </c>
      <c r="B1693" s="71" t="s">
        <v>1241</v>
      </c>
      <c r="C1693" s="72">
        <v>0.11625797</v>
      </c>
      <c r="D1693">
        <f>IF(Recherche!$D$1='Base poids'!A1693,1,0)</f>
        <v>0</v>
      </c>
      <c r="E1693">
        <f>IF(D1693=0,0,SUM($D$2:D1693))</f>
        <v>0</v>
      </c>
    </row>
    <row r="1694" spans="1:5" x14ac:dyDescent="0.3">
      <c r="A1694" s="70" t="s">
        <v>616</v>
      </c>
      <c r="B1694" s="73" t="s">
        <v>1417</v>
      </c>
      <c r="C1694" s="72">
        <v>0.37403985000000001</v>
      </c>
      <c r="D1694">
        <f>IF(Recherche!$D$1='Base poids'!A1694,1,0)</f>
        <v>0</v>
      </c>
      <c r="E1694">
        <f>IF(D1694=0,0,SUM($D$2:D1694))</f>
        <v>0</v>
      </c>
    </row>
    <row r="1695" spans="1:5" x14ac:dyDescent="0.3">
      <c r="A1695" s="70" t="s">
        <v>616</v>
      </c>
      <c r="B1695" s="71" t="s">
        <v>31</v>
      </c>
      <c r="C1695" s="72">
        <v>0.19065297</v>
      </c>
      <c r="D1695">
        <f>IF(Recherche!$D$1='Base poids'!A1695,1,0)</f>
        <v>0</v>
      </c>
      <c r="E1695">
        <f>IF(D1695=0,0,SUM($D$2:D1695))</f>
        <v>0</v>
      </c>
    </row>
    <row r="1696" spans="1:5" x14ac:dyDescent="0.3">
      <c r="A1696" s="70" t="s">
        <v>616</v>
      </c>
      <c r="B1696" s="71" t="s">
        <v>34</v>
      </c>
      <c r="C1696" s="72">
        <v>0.14014610999999999</v>
      </c>
      <c r="D1696">
        <f>IF(Recherche!$D$1='Base poids'!A1696,1,0)</f>
        <v>0</v>
      </c>
      <c r="E1696">
        <f>IF(D1696=0,0,SUM($D$2:D1696))</f>
        <v>0</v>
      </c>
    </row>
    <row r="1697" spans="1:5" x14ac:dyDescent="0.3">
      <c r="A1697" s="70" t="s">
        <v>616</v>
      </c>
      <c r="B1697" s="71" t="s">
        <v>18</v>
      </c>
      <c r="C1697" s="72">
        <v>0.10933822</v>
      </c>
      <c r="D1697">
        <f>IF(Recherche!$D$1='Base poids'!A1697,1,0)</f>
        <v>0</v>
      </c>
      <c r="E1697">
        <f>IF(D1697=0,0,SUM($D$2:D1697))</f>
        <v>0</v>
      </c>
    </row>
    <row r="1698" spans="1:5" x14ac:dyDescent="0.3">
      <c r="A1698" s="70" t="s">
        <v>616</v>
      </c>
      <c r="B1698" s="71" t="s">
        <v>47</v>
      </c>
      <c r="C1698" s="72">
        <v>9.5074779999999998E-2</v>
      </c>
      <c r="D1698">
        <f>IF(Recherche!$D$1='Base poids'!A1698,1,0)</f>
        <v>0</v>
      </c>
      <c r="E1698">
        <f>IF(D1698=0,0,SUM($D$2:D1698))</f>
        <v>0</v>
      </c>
    </row>
    <row r="1699" spans="1:5" x14ac:dyDescent="0.3">
      <c r="A1699" s="70" t="s">
        <v>616</v>
      </c>
      <c r="B1699" s="71" t="s">
        <v>42</v>
      </c>
      <c r="C1699" s="72">
        <v>9.0748029999999993E-2</v>
      </c>
      <c r="D1699">
        <f>IF(Recherche!$D$1='Base poids'!A1699,1,0)</f>
        <v>0</v>
      </c>
      <c r="E1699">
        <f>IF(D1699=0,0,SUM($D$2:D1699))</f>
        <v>0</v>
      </c>
    </row>
    <row r="1700" spans="1:5" x14ac:dyDescent="0.3">
      <c r="A1700" s="70" t="s">
        <v>72</v>
      </c>
      <c r="B1700" s="71" t="s">
        <v>40</v>
      </c>
      <c r="C1700" s="72">
        <v>0.30330000000000001</v>
      </c>
      <c r="D1700">
        <f>IF(Recherche!$D$1='Base poids'!A1700,1,0)</f>
        <v>0</v>
      </c>
      <c r="E1700">
        <f>IF(D1700=0,0,SUM($D$2:D1700))</f>
        <v>0</v>
      </c>
    </row>
    <row r="1701" spans="1:5" x14ac:dyDescent="0.3">
      <c r="A1701" s="70" t="s">
        <v>72</v>
      </c>
      <c r="B1701" s="71" t="s">
        <v>34</v>
      </c>
      <c r="C1701" s="72">
        <v>0.28560000000000002</v>
      </c>
      <c r="D1701">
        <f>IF(Recherche!$D$1='Base poids'!A1701,1,0)</f>
        <v>0</v>
      </c>
      <c r="E1701">
        <f>IF(D1701=0,0,SUM($D$2:D1701))</f>
        <v>0</v>
      </c>
    </row>
    <row r="1702" spans="1:5" x14ac:dyDescent="0.3">
      <c r="A1702" s="70" t="s">
        <v>72</v>
      </c>
      <c r="B1702" s="71" t="s">
        <v>47</v>
      </c>
      <c r="C1702" s="72">
        <v>0.17929999999999999</v>
      </c>
      <c r="D1702">
        <f>IF(Recherche!$D$1='Base poids'!A1702,1,0)</f>
        <v>0</v>
      </c>
      <c r="E1702">
        <f>IF(D1702=0,0,SUM($D$2:D1702))</f>
        <v>0</v>
      </c>
    </row>
    <row r="1703" spans="1:5" x14ac:dyDescent="0.3">
      <c r="A1703" s="70" t="s">
        <v>72</v>
      </c>
      <c r="B1703" s="71" t="s">
        <v>31</v>
      </c>
      <c r="C1703" s="72">
        <v>0.12280000000000001</v>
      </c>
      <c r="D1703">
        <f>IF(Recherche!$D$1='Base poids'!A1703,1,0)</f>
        <v>0</v>
      </c>
      <c r="E1703">
        <f>IF(D1703=0,0,SUM($D$2:D1703))</f>
        <v>0</v>
      </c>
    </row>
    <row r="1704" spans="1:5" x14ac:dyDescent="0.3">
      <c r="A1704" s="70" t="s">
        <v>72</v>
      </c>
      <c r="B1704" s="71" t="s">
        <v>42</v>
      </c>
      <c r="C1704" s="72">
        <v>0.109</v>
      </c>
      <c r="D1704">
        <f>IF(Recherche!$D$1='Base poids'!A1704,1,0)</f>
        <v>0</v>
      </c>
      <c r="E1704">
        <f>IF(D1704=0,0,SUM($D$2:D1704))</f>
        <v>0</v>
      </c>
    </row>
    <row r="1705" spans="1:5" x14ac:dyDescent="0.3">
      <c r="A1705" s="70" t="s">
        <v>535</v>
      </c>
      <c r="B1705" s="71" t="s">
        <v>34</v>
      </c>
      <c r="C1705" s="72">
        <v>0.25928035999999999</v>
      </c>
      <c r="D1705">
        <f>IF(Recherche!$D$1='Base poids'!A1705,1,0)</f>
        <v>0</v>
      </c>
      <c r="E1705">
        <f>IF(D1705=0,0,SUM($D$2:D1705))</f>
        <v>0</v>
      </c>
    </row>
    <row r="1706" spans="1:5" x14ac:dyDescent="0.3">
      <c r="A1706" s="70" t="s">
        <v>535</v>
      </c>
      <c r="B1706" s="73" t="s">
        <v>1410</v>
      </c>
      <c r="C1706" s="72">
        <v>0.23959875999999999</v>
      </c>
      <c r="D1706">
        <f>IF(Recherche!$D$1='Base poids'!A1706,1,0)</f>
        <v>0</v>
      </c>
      <c r="E1706">
        <f>IF(D1706=0,0,SUM($D$2:D1706))</f>
        <v>0</v>
      </c>
    </row>
    <row r="1707" spans="1:5" x14ac:dyDescent="0.3">
      <c r="A1707" s="70" t="s">
        <v>535</v>
      </c>
      <c r="B1707" s="71" t="s">
        <v>18</v>
      </c>
      <c r="C1707" s="72">
        <v>0.15274135999999999</v>
      </c>
      <c r="D1707">
        <f>IF(Recherche!$D$1='Base poids'!A1707,1,0)</f>
        <v>0</v>
      </c>
      <c r="E1707">
        <f>IF(D1707=0,0,SUM($D$2:D1707))</f>
        <v>0</v>
      </c>
    </row>
    <row r="1708" spans="1:5" x14ac:dyDescent="0.3">
      <c r="A1708" s="70" t="s">
        <v>535</v>
      </c>
      <c r="B1708" s="71" t="s">
        <v>47</v>
      </c>
      <c r="C1708" s="72">
        <v>0.13746722</v>
      </c>
      <c r="D1708">
        <f>IF(Recherche!$D$1='Base poids'!A1708,1,0)</f>
        <v>0</v>
      </c>
      <c r="E1708">
        <f>IF(D1708=0,0,SUM($D$2:D1708))</f>
        <v>0</v>
      </c>
    </row>
    <row r="1709" spans="1:5" x14ac:dyDescent="0.3">
      <c r="A1709" s="70" t="s">
        <v>535</v>
      </c>
      <c r="B1709" s="71" t="s">
        <v>42</v>
      </c>
      <c r="C1709" s="72">
        <v>0.11159238</v>
      </c>
      <c r="D1709">
        <f>IF(Recherche!$D$1='Base poids'!A1709,1,0)</f>
        <v>0</v>
      </c>
      <c r="E1709">
        <f>IF(D1709=0,0,SUM($D$2:D1709))</f>
        <v>0</v>
      </c>
    </row>
    <row r="1710" spans="1:5" x14ac:dyDescent="0.3">
      <c r="A1710" s="70" t="s">
        <v>535</v>
      </c>
      <c r="B1710" s="71" t="s">
        <v>31</v>
      </c>
      <c r="C1710" s="72">
        <v>9.9319879999999999E-2</v>
      </c>
      <c r="D1710">
        <f>IF(Recherche!$D$1='Base poids'!A1710,1,0)</f>
        <v>0</v>
      </c>
      <c r="E1710">
        <f>IF(D1710=0,0,SUM($D$2:D1710))</f>
        <v>0</v>
      </c>
    </row>
  </sheetData>
  <sortState ref="A2:C1707">
    <sortCondition ref="A2:A1707"/>
    <sortCondition descending="1" ref="C2:C170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B1" workbookViewId="0">
      <selection activeCell="C4" sqref="C4"/>
    </sheetView>
  </sheetViews>
  <sheetFormatPr baseColWidth="10" defaultColWidth="130.5546875" defaultRowHeight="14.4" x14ac:dyDescent="0.3"/>
  <cols>
    <col min="1" max="1" width="24.33203125" bestFit="1" customWidth="1"/>
    <col min="2" max="2" width="104.88671875" customWidth="1"/>
    <col min="3" max="3" width="22.5546875" bestFit="1" customWidth="1"/>
    <col min="4" max="4" width="6" bestFit="1" customWidth="1"/>
    <col min="5" max="5" width="14" bestFit="1" customWidth="1"/>
    <col min="6" max="6" width="26.109375" customWidth="1"/>
    <col min="7" max="7" width="13.44140625" customWidth="1"/>
    <col min="8" max="8" width="30.5546875" bestFit="1" customWidth="1"/>
  </cols>
  <sheetData>
    <row r="1" spans="1:8" x14ac:dyDescent="0.3">
      <c r="A1" s="57" t="s">
        <v>40</v>
      </c>
      <c r="B1" s="57" t="s">
        <v>1308</v>
      </c>
      <c r="C1" s="58" t="s">
        <v>41</v>
      </c>
      <c r="D1" s="58">
        <v>75019</v>
      </c>
      <c r="E1" s="58" t="s">
        <v>1303</v>
      </c>
      <c r="F1" s="57" t="s">
        <v>1350</v>
      </c>
      <c r="G1" s="59" t="s">
        <v>1367</v>
      </c>
      <c r="H1" s="58" t="s">
        <v>1370</v>
      </c>
    </row>
    <row r="2" spans="1:8" x14ac:dyDescent="0.3">
      <c r="A2" s="57" t="s">
        <v>31</v>
      </c>
      <c r="B2" s="57" t="s">
        <v>1334</v>
      </c>
      <c r="C2" s="58" t="s">
        <v>32</v>
      </c>
      <c r="D2" s="58">
        <v>75008</v>
      </c>
      <c r="E2" s="58" t="s">
        <v>1303</v>
      </c>
      <c r="F2" s="58" t="s">
        <v>33</v>
      </c>
      <c r="G2" s="59" t="s">
        <v>1246</v>
      </c>
      <c r="H2" s="58" t="s">
        <v>1304</v>
      </c>
    </row>
    <row r="3" spans="1:8" ht="20.399999999999999" x14ac:dyDescent="0.3">
      <c r="A3" s="57" t="s">
        <v>42</v>
      </c>
      <c r="B3" s="57" t="s">
        <v>1313</v>
      </c>
      <c r="C3" s="58" t="s">
        <v>1469</v>
      </c>
      <c r="D3" s="58">
        <v>93697</v>
      </c>
      <c r="E3" s="58" t="s">
        <v>43</v>
      </c>
      <c r="F3" s="57" t="s">
        <v>1350</v>
      </c>
      <c r="G3" s="59" t="s">
        <v>1314</v>
      </c>
      <c r="H3" s="58" t="s">
        <v>1468</v>
      </c>
    </row>
    <row r="4" spans="1:8" x14ac:dyDescent="0.3">
      <c r="A4" s="57" t="s">
        <v>34</v>
      </c>
      <c r="B4" s="57" t="s">
        <v>1309</v>
      </c>
      <c r="C4" s="57" t="s">
        <v>1350</v>
      </c>
      <c r="D4" s="57" t="s">
        <v>1350</v>
      </c>
      <c r="E4" s="57" t="s">
        <v>1350</v>
      </c>
      <c r="F4" s="58" t="s">
        <v>1306</v>
      </c>
      <c r="G4" s="59" t="s">
        <v>1307</v>
      </c>
      <c r="H4" s="58" t="s">
        <v>1305</v>
      </c>
    </row>
    <row r="5" spans="1:8" x14ac:dyDescent="0.3">
      <c r="A5" s="57" t="s">
        <v>47</v>
      </c>
      <c r="B5" s="57" t="s">
        <v>1310</v>
      </c>
      <c r="C5" s="58" t="s">
        <v>48</v>
      </c>
      <c r="D5" s="58">
        <v>75680</v>
      </c>
      <c r="E5" s="58" t="s">
        <v>49</v>
      </c>
      <c r="F5" s="57" t="s">
        <v>1350</v>
      </c>
      <c r="G5" s="59" t="s">
        <v>1311</v>
      </c>
      <c r="H5" s="58" t="s">
        <v>1312</v>
      </c>
    </row>
    <row r="6" spans="1:8" x14ac:dyDescent="0.3">
      <c r="A6" s="57" t="s">
        <v>7</v>
      </c>
      <c r="B6" s="57" t="s">
        <v>1317</v>
      </c>
      <c r="C6" s="58" t="s">
        <v>1364</v>
      </c>
      <c r="D6" s="58">
        <v>97110</v>
      </c>
      <c r="E6" s="58" t="s">
        <v>1366</v>
      </c>
      <c r="F6" s="57"/>
      <c r="G6" s="59" t="s">
        <v>1365</v>
      </c>
      <c r="H6" s="58" t="s">
        <v>8</v>
      </c>
    </row>
    <row r="7" spans="1:8" x14ac:dyDescent="0.3">
      <c r="A7" s="57" t="s">
        <v>52</v>
      </c>
      <c r="B7" s="57" t="s">
        <v>1316</v>
      </c>
      <c r="C7" s="58" t="s">
        <v>53</v>
      </c>
      <c r="D7" s="58">
        <v>60530</v>
      </c>
      <c r="E7" s="58" t="s">
        <v>54</v>
      </c>
      <c r="F7" s="57" t="s">
        <v>1350</v>
      </c>
      <c r="G7" s="59" t="s">
        <v>1249</v>
      </c>
      <c r="H7" s="58" t="s">
        <v>55</v>
      </c>
    </row>
    <row r="8" spans="1:8" x14ac:dyDescent="0.3">
      <c r="A8" s="57" t="s">
        <v>24</v>
      </c>
      <c r="B8" s="57" t="s">
        <v>1318</v>
      </c>
      <c r="C8" s="58" t="s">
        <v>25</v>
      </c>
      <c r="D8" s="58">
        <v>75002</v>
      </c>
      <c r="E8" s="58" t="s">
        <v>1303</v>
      </c>
      <c r="F8" s="58" t="s">
        <v>1255</v>
      </c>
      <c r="G8" s="59" t="s">
        <v>1335</v>
      </c>
      <c r="H8" s="58" t="s">
        <v>1336</v>
      </c>
    </row>
    <row r="9" spans="1:8" s="60" customFormat="1" x14ac:dyDescent="0.3">
      <c r="A9" s="57" t="s">
        <v>56</v>
      </c>
      <c r="B9" s="57" t="s">
        <v>1325</v>
      </c>
      <c r="C9" s="58" t="s">
        <v>1382</v>
      </c>
      <c r="D9" s="58">
        <v>75007</v>
      </c>
      <c r="E9" s="58" t="s">
        <v>1303</v>
      </c>
      <c r="F9" s="58" t="s">
        <v>1350</v>
      </c>
      <c r="G9" s="59" t="s">
        <v>1350</v>
      </c>
      <c r="H9" s="58" t="s">
        <v>1383</v>
      </c>
    </row>
    <row r="10" spans="1:8" x14ac:dyDescent="0.3">
      <c r="A10" s="57" t="s">
        <v>17</v>
      </c>
      <c r="B10" s="57" t="s">
        <v>1319</v>
      </c>
      <c r="C10" s="58" t="s">
        <v>1320</v>
      </c>
      <c r="D10" s="58">
        <v>94200</v>
      </c>
      <c r="E10" s="58" t="s">
        <v>1321</v>
      </c>
      <c r="F10" s="58" t="s">
        <v>1322</v>
      </c>
      <c r="G10" s="59" t="s">
        <v>1323</v>
      </c>
      <c r="H10" s="58" t="s">
        <v>1324</v>
      </c>
    </row>
    <row r="11" spans="1:8" x14ac:dyDescent="0.3">
      <c r="A11" s="57" t="s">
        <v>12</v>
      </c>
      <c r="B11" s="57" t="s">
        <v>1326</v>
      </c>
      <c r="C11" s="58" t="s">
        <v>13</v>
      </c>
      <c r="D11" s="58">
        <v>75008</v>
      </c>
      <c r="E11" s="58" t="s">
        <v>1303</v>
      </c>
      <c r="F11" s="58"/>
      <c r="G11" s="59" t="s">
        <v>1368</v>
      </c>
      <c r="H11" s="58" t="s">
        <v>1369</v>
      </c>
    </row>
    <row r="12" spans="1:8" x14ac:dyDescent="0.3">
      <c r="A12" s="57" t="s">
        <v>35</v>
      </c>
      <c r="B12" s="57" t="s">
        <v>1327</v>
      </c>
      <c r="C12" s="58" t="s">
        <v>36</v>
      </c>
      <c r="D12" s="58">
        <v>75009</v>
      </c>
      <c r="E12" s="58" t="s">
        <v>1303</v>
      </c>
      <c r="F12" s="57" t="s">
        <v>1350</v>
      </c>
      <c r="G12" s="59" t="s">
        <v>1250</v>
      </c>
      <c r="H12" s="58" t="s">
        <v>37</v>
      </c>
    </row>
    <row r="13" spans="1:8" x14ac:dyDescent="0.3">
      <c r="A13" s="57" t="s">
        <v>29</v>
      </c>
      <c r="B13" s="57" t="s">
        <v>1328</v>
      </c>
      <c r="C13" s="58" t="s">
        <v>1361</v>
      </c>
      <c r="D13" s="58">
        <v>97205</v>
      </c>
      <c r="E13" s="58" t="s">
        <v>1362</v>
      </c>
      <c r="F13" s="57" t="s">
        <v>1350</v>
      </c>
      <c r="G13" s="59" t="s">
        <v>1363</v>
      </c>
      <c r="H13" s="58" t="s">
        <v>30</v>
      </c>
    </row>
    <row r="14" spans="1:8" x14ac:dyDescent="0.3">
      <c r="A14" s="57" t="s">
        <v>1425</v>
      </c>
      <c r="B14" s="57" t="s">
        <v>1329</v>
      </c>
      <c r="C14" s="58" t="s">
        <v>1380</v>
      </c>
      <c r="D14" s="58">
        <v>75020</v>
      </c>
      <c r="E14" s="58" t="s">
        <v>1303</v>
      </c>
      <c r="F14" s="58" t="s">
        <v>1</v>
      </c>
      <c r="G14" s="59" t="s">
        <v>1381</v>
      </c>
      <c r="H14" s="58" t="s">
        <v>2</v>
      </c>
    </row>
    <row r="15" spans="1:8" x14ac:dyDescent="0.3">
      <c r="A15" s="57" t="s">
        <v>38</v>
      </c>
      <c r="B15" s="57" t="s">
        <v>1337</v>
      </c>
      <c r="C15" s="58" t="s">
        <v>39</v>
      </c>
      <c r="D15" s="58">
        <v>75010</v>
      </c>
      <c r="E15" s="58" t="s">
        <v>1303</v>
      </c>
      <c r="F15" s="57" t="s">
        <v>1350</v>
      </c>
      <c r="G15" s="59" t="s">
        <v>1338</v>
      </c>
      <c r="H15" s="58" t="s">
        <v>1339</v>
      </c>
    </row>
    <row r="16" spans="1:8" x14ac:dyDescent="0.3">
      <c r="A16" s="57" t="s">
        <v>50</v>
      </c>
      <c r="B16" s="57" t="s">
        <v>1340</v>
      </c>
      <c r="C16" s="58" t="s">
        <v>1377</v>
      </c>
      <c r="D16" s="58">
        <v>94154</v>
      </c>
      <c r="E16" s="58" t="s">
        <v>1378</v>
      </c>
      <c r="F16" s="57"/>
      <c r="G16" s="59" t="s">
        <v>1379</v>
      </c>
      <c r="H16" s="58" t="s">
        <v>51</v>
      </c>
    </row>
    <row r="17" spans="1:8" x14ac:dyDescent="0.3">
      <c r="A17" s="57" t="s">
        <v>3</v>
      </c>
      <c r="B17" s="57" t="s">
        <v>1341</v>
      </c>
      <c r="C17" s="58" t="s">
        <v>4</v>
      </c>
      <c r="D17" s="58">
        <v>75008</v>
      </c>
      <c r="E17" s="58" t="s">
        <v>1303</v>
      </c>
      <c r="F17" s="57" t="s">
        <v>1350</v>
      </c>
      <c r="G17" s="59" t="s">
        <v>1251</v>
      </c>
      <c r="H17" s="58" t="s">
        <v>5</v>
      </c>
    </row>
    <row r="18" spans="1:8" x14ac:dyDescent="0.3">
      <c r="A18" s="57" t="s">
        <v>44</v>
      </c>
      <c r="B18" s="57" t="s">
        <v>1342</v>
      </c>
      <c r="C18" s="58" t="s">
        <v>45</v>
      </c>
      <c r="D18" s="58">
        <v>75018</v>
      </c>
      <c r="E18" s="58" t="s">
        <v>1303</v>
      </c>
      <c r="F18" s="57" t="s">
        <v>1350</v>
      </c>
      <c r="G18" s="59" t="s">
        <v>1248</v>
      </c>
      <c r="H18" s="58" t="s">
        <v>46</v>
      </c>
    </row>
    <row r="19" spans="1:8" x14ac:dyDescent="0.3">
      <c r="A19" s="57" t="s">
        <v>27</v>
      </c>
      <c r="B19" s="57" t="s">
        <v>1343</v>
      </c>
      <c r="C19" s="58" t="s">
        <v>1344</v>
      </c>
      <c r="D19" s="58">
        <v>75010</v>
      </c>
      <c r="E19" s="58" t="s">
        <v>1303</v>
      </c>
      <c r="F19" s="57" t="s">
        <v>1350</v>
      </c>
      <c r="G19" s="59" t="s">
        <v>1247</v>
      </c>
      <c r="H19" s="58" t="s">
        <v>28</v>
      </c>
    </row>
    <row r="20" spans="1:8" x14ac:dyDescent="0.3">
      <c r="A20" s="57" t="s">
        <v>26</v>
      </c>
      <c r="B20" s="57" t="s">
        <v>1345</v>
      </c>
      <c r="C20" s="57" t="s">
        <v>1315</v>
      </c>
      <c r="D20" s="57" t="s">
        <v>1315</v>
      </c>
      <c r="E20" s="57" t="s">
        <v>1315</v>
      </c>
      <c r="F20" s="57" t="s">
        <v>1315</v>
      </c>
      <c r="G20" s="57" t="s">
        <v>1315</v>
      </c>
      <c r="H20" s="57" t="s">
        <v>1315</v>
      </c>
    </row>
    <row r="21" spans="1:8" x14ac:dyDescent="0.3">
      <c r="A21" s="57" t="s">
        <v>15</v>
      </c>
      <c r="B21" s="57" t="s">
        <v>16</v>
      </c>
      <c r="C21" s="58" t="s">
        <v>1374</v>
      </c>
      <c r="D21" s="58">
        <v>75015</v>
      </c>
      <c r="E21" s="58" t="s">
        <v>1303</v>
      </c>
      <c r="F21" s="57"/>
      <c r="G21" s="59" t="s">
        <v>1376</v>
      </c>
      <c r="H21" s="58" t="s">
        <v>1375</v>
      </c>
    </row>
    <row r="22" spans="1:8" x14ac:dyDescent="0.3">
      <c r="A22" s="57" t="s">
        <v>14</v>
      </c>
      <c r="B22" s="57" t="s">
        <v>1346</v>
      </c>
      <c r="C22" s="57" t="s">
        <v>1315</v>
      </c>
      <c r="D22" s="57" t="s">
        <v>1315</v>
      </c>
      <c r="E22" s="57" t="s">
        <v>1315</v>
      </c>
      <c r="F22" s="57" t="s">
        <v>1315</v>
      </c>
      <c r="G22" s="57" t="s">
        <v>1315</v>
      </c>
      <c r="H22" s="57" t="s">
        <v>1315</v>
      </c>
    </row>
    <row r="23" spans="1:8" x14ac:dyDescent="0.3">
      <c r="A23" s="57" t="s">
        <v>18</v>
      </c>
      <c r="B23" s="57" t="s">
        <v>19</v>
      </c>
      <c r="C23" s="58" t="s">
        <v>20</v>
      </c>
      <c r="D23" s="58">
        <v>93177</v>
      </c>
      <c r="E23" s="58" t="s">
        <v>21</v>
      </c>
      <c r="F23" s="57" t="s">
        <v>1350</v>
      </c>
      <c r="G23" s="59" t="s">
        <v>1407</v>
      </c>
      <c r="H23" s="58" t="s">
        <v>1406</v>
      </c>
    </row>
    <row r="24" spans="1:8" x14ac:dyDescent="0.3">
      <c r="A24" s="57" t="s">
        <v>9</v>
      </c>
      <c r="B24" s="57" t="s">
        <v>10</v>
      </c>
      <c r="C24" s="58" t="s">
        <v>11</v>
      </c>
      <c r="D24" s="58">
        <v>75017</v>
      </c>
      <c r="E24" s="58" t="s">
        <v>1303</v>
      </c>
      <c r="F24" s="57" t="s">
        <v>1350</v>
      </c>
      <c r="G24" s="59" t="s">
        <v>1347</v>
      </c>
      <c r="H24" s="58" t="s">
        <v>1348</v>
      </c>
    </row>
    <row r="25" spans="1:8" x14ac:dyDescent="0.3">
      <c r="A25" s="57" t="s">
        <v>22</v>
      </c>
      <c r="B25" s="57" t="s">
        <v>1349</v>
      </c>
      <c r="C25" s="58" t="s">
        <v>1371</v>
      </c>
      <c r="D25" s="58">
        <v>97410</v>
      </c>
      <c r="E25" s="58" t="s">
        <v>1372</v>
      </c>
      <c r="F25" s="58"/>
      <c r="G25" s="59" t="s">
        <v>1373</v>
      </c>
      <c r="H25" s="58" t="s">
        <v>23</v>
      </c>
    </row>
    <row r="26" spans="1:8" x14ac:dyDescent="0.3">
      <c r="A26" s="57" t="s">
        <v>1417</v>
      </c>
      <c r="B26" s="57" t="s">
        <v>1456</v>
      </c>
      <c r="C26" s="58" t="s">
        <v>1452</v>
      </c>
      <c r="D26" s="58">
        <v>75950</v>
      </c>
      <c r="E26" s="58" t="s">
        <v>1453</v>
      </c>
      <c r="F26" s="57" t="s">
        <v>1350</v>
      </c>
      <c r="G26" s="59" t="s">
        <v>1426</v>
      </c>
      <c r="H26" s="59" t="s">
        <v>1427</v>
      </c>
    </row>
    <row r="27" spans="1:8" x14ac:dyDescent="0.3">
      <c r="A27" s="57" t="s">
        <v>1414</v>
      </c>
      <c r="B27" s="57" t="s">
        <v>1457</v>
      </c>
      <c r="C27" s="58" t="s">
        <v>1452</v>
      </c>
      <c r="D27" s="58">
        <v>75950</v>
      </c>
      <c r="E27" s="58" t="s">
        <v>1453</v>
      </c>
      <c r="F27" s="57" t="s">
        <v>1350</v>
      </c>
      <c r="G27" s="59" t="s">
        <v>1428</v>
      </c>
      <c r="H27" s="59" t="s">
        <v>1429</v>
      </c>
    </row>
    <row r="28" spans="1:8" x14ac:dyDescent="0.3">
      <c r="A28" s="57" t="s">
        <v>1411</v>
      </c>
      <c r="B28" s="57" t="s">
        <v>1458</v>
      </c>
      <c r="C28" s="58" t="s">
        <v>1452</v>
      </c>
      <c r="D28" s="58">
        <v>75950</v>
      </c>
      <c r="E28" s="58" t="s">
        <v>1453</v>
      </c>
      <c r="F28" s="57" t="s">
        <v>1350</v>
      </c>
      <c r="G28" s="59" t="s">
        <v>1430</v>
      </c>
      <c r="H28" s="59" t="s">
        <v>1431</v>
      </c>
    </row>
    <row r="29" spans="1:8" x14ac:dyDescent="0.3">
      <c r="A29" s="57" t="s">
        <v>1420</v>
      </c>
      <c r="B29" s="57" t="s">
        <v>1459</v>
      </c>
      <c r="C29" s="58" t="s">
        <v>1452</v>
      </c>
      <c r="D29" s="58">
        <v>75950</v>
      </c>
      <c r="E29" s="58" t="s">
        <v>1453</v>
      </c>
      <c r="F29" s="57" t="s">
        <v>1350</v>
      </c>
      <c r="G29" s="59" t="s">
        <v>1432</v>
      </c>
      <c r="H29" s="59" t="s">
        <v>1433</v>
      </c>
    </row>
    <row r="30" spans="1:8" x14ac:dyDescent="0.3">
      <c r="A30" s="57" t="s">
        <v>1415</v>
      </c>
      <c r="B30" t="s">
        <v>1455</v>
      </c>
      <c r="C30" s="58" t="s">
        <v>1452</v>
      </c>
      <c r="D30" s="58">
        <v>75950</v>
      </c>
      <c r="E30" s="58" t="s">
        <v>1453</v>
      </c>
      <c r="F30" s="57" t="s">
        <v>1350</v>
      </c>
      <c r="G30" s="59" t="s">
        <v>1434</v>
      </c>
      <c r="H30" s="59" t="s">
        <v>1435</v>
      </c>
    </row>
    <row r="31" spans="1:8" x14ac:dyDescent="0.3">
      <c r="A31" s="57" t="s">
        <v>1412</v>
      </c>
      <c r="B31" s="57" t="s">
        <v>1461</v>
      </c>
      <c r="C31" s="58" t="s">
        <v>1452</v>
      </c>
      <c r="D31" s="58">
        <v>75950</v>
      </c>
      <c r="E31" s="58" t="s">
        <v>1453</v>
      </c>
      <c r="F31" s="57" t="s">
        <v>1350</v>
      </c>
      <c r="G31" s="59" t="s">
        <v>1436</v>
      </c>
      <c r="H31" s="59" t="s">
        <v>1437</v>
      </c>
    </row>
    <row r="32" spans="1:8" x14ac:dyDescent="0.3">
      <c r="A32" s="57" t="s">
        <v>1409</v>
      </c>
      <c r="B32" s="57" t="s">
        <v>1460</v>
      </c>
      <c r="C32" s="58" t="s">
        <v>1452</v>
      </c>
      <c r="D32" s="58">
        <v>75950</v>
      </c>
      <c r="E32" s="58" t="s">
        <v>1453</v>
      </c>
      <c r="F32" s="57" t="s">
        <v>1350</v>
      </c>
      <c r="G32" s="59" t="s">
        <v>1438</v>
      </c>
      <c r="H32" s="59" t="s">
        <v>1439</v>
      </c>
    </row>
    <row r="33" spans="1:8" x14ac:dyDescent="0.3">
      <c r="A33" s="57" t="s">
        <v>1424</v>
      </c>
      <c r="B33" t="s">
        <v>1462</v>
      </c>
      <c r="C33" s="58" t="s">
        <v>1452</v>
      </c>
      <c r="D33" s="58">
        <v>75950</v>
      </c>
      <c r="E33" s="58" t="s">
        <v>1453</v>
      </c>
      <c r="F33" s="57" t="s">
        <v>1350</v>
      </c>
      <c r="G33" s="59" t="s">
        <v>1440</v>
      </c>
      <c r="H33" s="59" t="s">
        <v>1441</v>
      </c>
    </row>
    <row r="34" spans="1:8" x14ac:dyDescent="0.3">
      <c r="A34" s="57" t="s">
        <v>1413</v>
      </c>
      <c r="B34" t="s">
        <v>1463</v>
      </c>
      <c r="C34" s="58" t="s">
        <v>1452</v>
      </c>
      <c r="D34" s="58">
        <v>75950</v>
      </c>
      <c r="E34" s="58" t="s">
        <v>1453</v>
      </c>
      <c r="F34" s="57" t="s">
        <v>1350</v>
      </c>
      <c r="G34" s="59" t="s">
        <v>1442</v>
      </c>
      <c r="H34" s="59" t="s">
        <v>1443</v>
      </c>
    </row>
    <row r="35" spans="1:8" x14ac:dyDescent="0.3">
      <c r="A35" s="57" t="s">
        <v>1418</v>
      </c>
      <c r="B35" t="s">
        <v>1464</v>
      </c>
      <c r="C35" s="58" t="s">
        <v>1452</v>
      </c>
      <c r="D35" s="58">
        <v>75950</v>
      </c>
      <c r="E35" s="58" t="s">
        <v>1453</v>
      </c>
      <c r="F35" s="57" t="s">
        <v>1350</v>
      </c>
      <c r="G35" s="59" t="s">
        <v>1444</v>
      </c>
      <c r="H35" s="59" t="s">
        <v>1445</v>
      </c>
    </row>
    <row r="36" spans="1:8" x14ac:dyDescent="0.3">
      <c r="A36" s="57" t="s">
        <v>1416</v>
      </c>
      <c r="B36" t="s">
        <v>1465</v>
      </c>
      <c r="C36" s="58" t="s">
        <v>1452</v>
      </c>
      <c r="D36" s="58">
        <v>75950</v>
      </c>
      <c r="E36" s="58" t="s">
        <v>1453</v>
      </c>
      <c r="F36" s="57" t="s">
        <v>1350</v>
      </c>
      <c r="G36" s="59" t="s">
        <v>1446</v>
      </c>
      <c r="H36" s="59" t="s">
        <v>1447</v>
      </c>
    </row>
    <row r="37" spans="1:8" x14ac:dyDescent="0.3">
      <c r="A37" s="57" t="s">
        <v>1419</v>
      </c>
      <c r="B37" t="s">
        <v>1466</v>
      </c>
      <c r="C37" s="58" t="s">
        <v>1452</v>
      </c>
      <c r="D37" s="58">
        <v>75950</v>
      </c>
      <c r="E37" s="58" t="s">
        <v>1453</v>
      </c>
      <c r="F37" s="57" t="s">
        <v>1350</v>
      </c>
      <c r="G37" s="59" t="s">
        <v>1448</v>
      </c>
      <c r="H37" s="59" t="s">
        <v>1449</v>
      </c>
    </row>
    <row r="38" spans="1:8" x14ac:dyDescent="0.3">
      <c r="A38" s="57" t="s">
        <v>1410</v>
      </c>
      <c r="B38" t="s">
        <v>1467</v>
      </c>
      <c r="C38" s="58" t="s">
        <v>1454</v>
      </c>
      <c r="D38" s="58">
        <v>93508</v>
      </c>
      <c r="E38" s="58" t="s">
        <v>43</v>
      </c>
      <c r="F38" s="57" t="s">
        <v>1350</v>
      </c>
      <c r="G38" s="59" t="s">
        <v>1450</v>
      </c>
      <c r="H38" s="59" t="s">
        <v>1451</v>
      </c>
    </row>
  </sheetData>
  <sortState ref="A1:G25">
    <sortCondition ref="A1:A25"/>
  </sortState>
  <hyperlinks>
    <hyperlink ref="H13" r:id="rId1"/>
    <hyperlink ref="H6" r:id="rId2" display="cgtg.confederaton@wanadoo.fr"/>
    <hyperlink ref="H1" r:id="rId3" display="www.cfdt.fr/portail/nos-contacts-jca_367098"/>
    <hyperlink ref="H9" r:id="rId4"/>
    <hyperlink ref="H23" r:id="rId5"/>
  </hyperlinks>
  <pageMargins left="0.7" right="0.7" top="0.75" bottom="0.75" header="0.3" footer="0.3"/>
  <pageSetup paperSize="9"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Comment utiliser ce fichier</vt:lpstr>
      <vt:lpstr>Recherche</vt:lpstr>
      <vt:lpstr>Liste branches</vt:lpstr>
      <vt:lpstr>Base poids</vt:lpstr>
      <vt:lpstr>Adresses</vt:lpstr>
      <vt:lpstr>branches</vt:lpstr>
      <vt:lpstr>Liste</vt:lpstr>
      <vt:lpstr>listo</vt:lpstr>
      <vt:lpstr>listou</vt:lpstr>
      <vt:lpstr>POIDS</vt:lpstr>
      <vt:lpstr>Ref</vt:lpstr>
    </vt:vector>
  </TitlesOfParts>
  <Company>Ministères Chargés des Affaires Sociales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 REPORT</dc:creator>
  <cp:lastModifiedBy>COURONNE</cp:lastModifiedBy>
  <dcterms:created xsi:type="dcterms:W3CDTF">2018-05-22T07:53:53Z</dcterms:created>
  <dcterms:modified xsi:type="dcterms:W3CDTF">2019-04-30T09:55:33Z</dcterms:modified>
</cp:coreProperties>
</file>